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-12" windowWidth="14400" windowHeight="12372"/>
  </bookViews>
  <sheets>
    <sheet name="Selite" sheetId="3" r:id="rId1"/>
    <sheet name="Verotussuunnittelun_tiedot" sheetId="1" r:id="rId2"/>
    <sheet name="Luken_verotussuositus" sheetId="4" r:id="rId3"/>
  </sheets>
  <calcPr calcId="145621"/>
</workbook>
</file>

<file path=xl/calcChain.xml><?xml version="1.0" encoding="utf-8"?>
<calcChain xmlns="http://schemas.openxmlformats.org/spreadsheetml/2006/main">
  <c r="N39" i="4" l="1"/>
  <c r="O39" i="4"/>
  <c r="P39" i="4"/>
  <c r="Q39" i="4"/>
  <c r="N15" i="4"/>
  <c r="O15" i="4"/>
  <c r="P15" i="4"/>
  <c r="Q15" i="4"/>
  <c r="N16" i="4"/>
  <c r="O16" i="4"/>
  <c r="P16" i="4"/>
  <c r="Q16" i="4"/>
  <c r="N17" i="4"/>
  <c r="O17" i="4"/>
  <c r="P17" i="4"/>
  <c r="Q17" i="4"/>
  <c r="N18" i="4"/>
  <c r="O18" i="4"/>
  <c r="P18" i="4"/>
  <c r="Q18" i="4"/>
  <c r="N19" i="4"/>
  <c r="O19" i="4"/>
  <c r="P19" i="4"/>
  <c r="Q19" i="4"/>
  <c r="N20" i="4"/>
  <c r="O20" i="4"/>
  <c r="P20" i="4"/>
  <c r="Q20" i="4"/>
  <c r="N21" i="4"/>
  <c r="O21" i="4"/>
  <c r="P21" i="4"/>
  <c r="Q21" i="4"/>
  <c r="N22" i="4"/>
  <c r="O22" i="4"/>
  <c r="P22" i="4"/>
  <c r="Q22" i="4"/>
  <c r="N23" i="4"/>
  <c r="O23" i="4"/>
  <c r="P23" i="4"/>
  <c r="Q23" i="4"/>
  <c r="N24" i="4"/>
  <c r="O24" i="4"/>
  <c r="P24" i="4"/>
  <c r="Q24" i="4"/>
  <c r="N25" i="4"/>
  <c r="O25" i="4"/>
  <c r="P25" i="4"/>
  <c r="Q25" i="4"/>
  <c r="N26" i="4"/>
  <c r="O26" i="4"/>
  <c r="P26" i="4"/>
  <c r="Q26" i="4"/>
  <c r="N27" i="4"/>
  <c r="O27" i="4"/>
  <c r="P27" i="4"/>
  <c r="Q27" i="4"/>
  <c r="N28" i="4"/>
  <c r="O28" i="4"/>
  <c r="P28" i="4"/>
  <c r="Q28" i="4"/>
  <c r="N29" i="4"/>
  <c r="O29" i="4"/>
  <c r="P29" i="4"/>
  <c r="Q29" i="4"/>
  <c r="N30" i="4"/>
  <c r="O30" i="4"/>
  <c r="P30" i="4"/>
  <c r="Q30" i="4"/>
  <c r="Q31" i="4" l="1"/>
  <c r="Q32" i="4"/>
  <c r="Q33" i="4"/>
  <c r="Q34" i="4"/>
  <c r="Q35" i="4"/>
  <c r="Q36" i="4"/>
  <c r="Q37" i="4"/>
  <c r="Q38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4" i="4"/>
  <c r="Q5" i="4"/>
  <c r="Q6" i="4"/>
  <c r="Q7" i="4"/>
  <c r="Q8" i="4"/>
  <c r="Q9" i="4"/>
  <c r="Q10" i="4"/>
  <c r="Q11" i="4"/>
  <c r="Q12" i="4"/>
  <c r="Q13" i="4"/>
  <c r="Q14" i="4"/>
  <c r="Q3" i="4"/>
  <c r="Q2" i="4"/>
  <c r="P31" i="4"/>
  <c r="P32" i="4"/>
  <c r="P33" i="4"/>
  <c r="P34" i="4"/>
  <c r="P35" i="4"/>
  <c r="P36" i="4"/>
  <c r="P37" i="4"/>
  <c r="P38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3" i="4"/>
  <c r="P4" i="4"/>
  <c r="P5" i="4"/>
  <c r="P6" i="4"/>
  <c r="P7" i="4"/>
  <c r="P8" i="4"/>
  <c r="P9" i="4"/>
  <c r="P10" i="4"/>
  <c r="P11" i="4"/>
  <c r="P12" i="4"/>
  <c r="P13" i="4"/>
  <c r="P14" i="4"/>
  <c r="P2" i="4"/>
  <c r="O60" i="4"/>
  <c r="O31" i="4"/>
  <c r="O32" i="4"/>
  <c r="O33" i="4"/>
  <c r="O34" i="4"/>
  <c r="O35" i="4"/>
  <c r="O36" i="4"/>
  <c r="O37" i="4"/>
  <c r="O38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4" i="4"/>
  <c r="O5" i="4"/>
  <c r="O6" i="4"/>
  <c r="O7" i="4"/>
  <c r="O8" i="4"/>
  <c r="O9" i="4"/>
  <c r="O10" i="4"/>
  <c r="O11" i="4"/>
  <c r="O12" i="4"/>
  <c r="O13" i="4"/>
  <c r="O14" i="4"/>
  <c r="O3" i="4"/>
  <c r="O2" i="4"/>
  <c r="N31" i="4"/>
  <c r="N32" i="4"/>
  <c r="N33" i="4"/>
  <c r="N34" i="4"/>
  <c r="N35" i="4"/>
  <c r="N36" i="4"/>
  <c r="N37" i="4"/>
  <c r="N38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3" i="4"/>
  <c r="N4" i="4"/>
  <c r="N5" i="4"/>
  <c r="N6" i="4"/>
  <c r="N7" i="4"/>
  <c r="N8" i="4"/>
  <c r="N9" i="4"/>
  <c r="N10" i="4"/>
  <c r="N11" i="4"/>
  <c r="N12" i="4"/>
  <c r="N13" i="4"/>
  <c r="N14" i="4"/>
  <c r="N2" i="4"/>
</calcChain>
</file>

<file path=xl/sharedStrings.xml><?xml version="1.0" encoding="utf-8"?>
<sst xmlns="http://schemas.openxmlformats.org/spreadsheetml/2006/main" count="149" uniqueCount="88">
  <si>
    <t>Hirvitalousalue</t>
  </si>
  <si>
    <t>Tunnus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</si>
  <si>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Pinta-ala (ha)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</si>
  <si>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Jäävä kanta (kpl) </t>
    </r>
    <r>
      <rPr>
        <b/>
        <sz val="11"/>
        <color theme="1"/>
        <rFont val="Calibri"/>
        <family val="2"/>
        <scheme val="minor"/>
      </rPr>
      <t>min kanta</t>
    </r>
  </si>
  <si>
    <r>
      <t xml:space="preserve">2. </t>
    </r>
    <r>
      <rPr>
        <sz val="11"/>
        <color theme="1"/>
        <rFont val="Calibri"/>
        <family val="2"/>
        <scheme val="minor"/>
      </rPr>
      <t xml:space="preserve">Jäävä kanta (kpl) </t>
    </r>
    <r>
      <rPr>
        <b/>
        <sz val="11"/>
        <color theme="1"/>
        <rFont val="Calibri"/>
        <family val="2"/>
        <scheme val="minor"/>
      </rPr>
      <t>keskim. kanta</t>
    </r>
  </si>
  <si>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Arvioitu kannan sukupuolijakauma (naaraita/uros)</t>
    </r>
  </si>
  <si>
    <r>
      <rPr>
        <b/>
        <sz val="11"/>
        <color theme="1"/>
        <rFont val="Calibri"/>
        <family val="2"/>
        <scheme val="minor"/>
      </rPr>
      <t xml:space="preserve">5. </t>
    </r>
    <r>
      <rPr>
        <sz val="11"/>
        <color theme="1"/>
        <rFont val="Calibri"/>
        <family val="2"/>
        <scheme val="minor"/>
      </rPr>
      <t>Arvioitu vasojen urososuus (%)</t>
    </r>
  </si>
  <si>
    <r>
      <rPr>
        <b/>
        <sz val="11"/>
        <color theme="1"/>
        <rFont val="Calibri"/>
        <family val="2"/>
        <scheme val="minor"/>
      </rPr>
      <t xml:space="preserve">6. </t>
    </r>
    <r>
      <rPr>
        <sz val="11"/>
        <color theme="1"/>
        <rFont val="Calibri"/>
        <family val="2"/>
        <scheme val="minor"/>
      </rPr>
      <t>Poistuma edellisen metsästyskauden lopusta tulevan kauden alkuun (%)</t>
    </r>
  </si>
  <si>
    <r>
      <rPr>
        <b/>
        <sz val="11"/>
        <color theme="1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>Aikuisten muu poistuma metsästyskauden aikana (%)</t>
    </r>
  </si>
  <si>
    <r>
      <rPr>
        <b/>
        <sz val="11"/>
        <color theme="1"/>
        <rFont val="Calibri"/>
        <family val="2"/>
        <scheme val="minor"/>
      </rPr>
      <t xml:space="preserve">8. </t>
    </r>
    <r>
      <rPr>
        <sz val="11"/>
        <color theme="1"/>
        <rFont val="Calibri"/>
        <family val="2"/>
        <scheme val="minor"/>
      </rPr>
      <t>Vasojen muu poistuma metsästyskauden aikana (%)</t>
    </r>
  </si>
  <si>
    <t>EH 1</t>
  </si>
  <si>
    <t>EH 2</t>
  </si>
  <si>
    <t>EH 3</t>
  </si>
  <si>
    <t>ES-KAS</t>
  </si>
  <si>
    <t>ES 1</t>
  </si>
  <si>
    <t>KS-ES-EH</t>
  </si>
  <si>
    <t>KS-PS</t>
  </si>
  <si>
    <t>KS 1</t>
  </si>
  <si>
    <t>KS 2</t>
  </si>
  <si>
    <t>KAS-EH</t>
  </si>
  <si>
    <t>KAS 1</t>
  </si>
  <si>
    <t>KAS 2</t>
  </si>
  <si>
    <t>KAS 3</t>
  </si>
  <si>
    <t>LA 1</t>
  </si>
  <si>
    <t>LA 2</t>
  </si>
  <si>
    <t>LA 3</t>
  </si>
  <si>
    <t>LA 4</t>
  </si>
  <si>
    <t>LA 5</t>
  </si>
  <si>
    <t>LA 6</t>
  </si>
  <si>
    <t>LA 7</t>
  </si>
  <si>
    <t>LA 8</t>
  </si>
  <si>
    <t>LA 9</t>
  </si>
  <si>
    <t>OU 1</t>
  </si>
  <si>
    <t>OU 2</t>
  </si>
  <si>
    <t>OU 3</t>
  </si>
  <si>
    <t>OU 4</t>
  </si>
  <si>
    <t>OU 5</t>
  </si>
  <si>
    <t>Po 1</t>
  </si>
  <si>
    <t>PH 1</t>
  </si>
  <si>
    <t>PH 2</t>
  </si>
  <si>
    <t>PK 1</t>
  </si>
  <si>
    <t>PK 2</t>
  </si>
  <si>
    <t>PK 3</t>
  </si>
  <si>
    <t>PK 4</t>
  </si>
  <si>
    <t>PS-ES</t>
  </si>
  <si>
    <t>PS 1</t>
  </si>
  <si>
    <t>PS 2</t>
  </si>
  <si>
    <t>PS 3</t>
  </si>
  <si>
    <t>RP-PO 1</t>
  </si>
  <si>
    <t>RP-PO 2</t>
  </si>
  <si>
    <t>RP-PO 3</t>
  </si>
  <si>
    <t>SA-PH-EH</t>
  </si>
  <si>
    <t>SA-PH</t>
  </si>
  <si>
    <t>SA 1</t>
  </si>
  <si>
    <t>SA 2</t>
  </si>
  <si>
    <t>UU-EH</t>
  </si>
  <si>
    <t>UU 1</t>
  </si>
  <si>
    <t>UU 2</t>
  </si>
  <si>
    <t>UU 3</t>
  </si>
  <si>
    <t>UU 4</t>
  </si>
  <si>
    <t>VS-EH</t>
  </si>
  <si>
    <t>VS 1</t>
  </si>
  <si>
    <t>VS 2</t>
  </si>
  <si>
    <t>VS 3</t>
  </si>
  <si>
    <t>VS 4</t>
  </si>
  <si>
    <t>KA 1</t>
  </si>
  <si>
    <t>KA 2</t>
  </si>
  <si>
    <t>KA 3</t>
  </si>
  <si>
    <t>KA 4</t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</si>
  <si>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Jäävä kanta (kpl) </t>
    </r>
    <r>
      <rPr>
        <b/>
        <sz val="11"/>
        <color theme="1"/>
        <rFont val="Calibri"/>
        <family val="2"/>
        <scheme val="minor"/>
      </rPr>
      <t>max kanta (*)</t>
    </r>
  </si>
  <si>
    <t>Tavoitteen mukainen jäävä kanta (yksilöä)</t>
  </si>
  <si>
    <t>Suosituksen mukaisen saaliin tiheys (yksilöä / 1000 ha)</t>
  </si>
  <si>
    <t>Suosituksen mukaisen aikuissaaliin uros-prosentti</t>
  </si>
  <si>
    <t>Suosituksen mukaisen saaliin vasa-prosentti</t>
  </si>
  <si>
    <r>
      <rPr>
        <b/>
        <sz val="11"/>
        <color theme="1"/>
        <rFont val="Calibri"/>
        <family val="2"/>
        <scheme val="minor"/>
      </rPr>
      <t xml:space="preserve">4. </t>
    </r>
    <r>
      <rPr>
        <sz val="11"/>
        <color theme="1"/>
        <rFont val="Calibri"/>
        <family val="2"/>
        <scheme val="minor"/>
      </rPr>
      <t>Arvioitu vasatuotto sataa aikuista kohden</t>
    </r>
  </si>
  <si>
    <t>(*) Luken suositus laskettu maksimikannasta        (◦) Luken suositus laskettu lento- tai maalaskennasta</t>
  </si>
  <si>
    <t>Alueellisen riistaneuvoston asettama tiheystavoite (hirveä / 1000 ha) Alaraja</t>
  </si>
  <si>
    <t>Alueellisen riistaneuvoston asettama tiheystavoite (hirveä / 1000 ha) Yläraja</t>
  </si>
  <si>
    <t>(*) Verotussuunnittelu maksimikannasta        (◦) Verotussuunnittelu lento- tai maalaskennasta</t>
  </si>
  <si>
    <t>Suosituksen laskennassa käytetty kannan naaras/uros -suhteen tavoite</t>
  </si>
  <si>
    <t>Suosituksen laskennassa käytetty kannan tiheyden tavoite</t>
  </si>
  <si>
    <t>Suosituksen laskennassa käytetty jäävän kannan vasaosuuden tavoite</t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</si>
  <si>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Jäävä kanta (kpl)</t>
    </r>
    <r>
      <rPr>
        <b/>
        <sz val="11"/>
        <color theme="1"/>
        <rFont val="Calibri"/>
        <family val="2"/>
        <scheme val="minor"/>
      </rPr>
      <t xml:space="preserve"> Lento- tai maalaskennasta</t>
    </r>
    <r>
      <rPr>
        <sz val="11"/>
        <color theme="1"/>
        <rFont val="Calibri"/>
        <family val="2"/>
        <scheme val="minor"/>
      </rPr>
      <t xml:space="preserve"> johdettu verotettava kanta (◦)</t>
    </r>
  </si>
  <si>
    <t>Luken laskelman mukainen sonnisaalis 2018</t>
  </si>
  <si>
    <t>Luken laskelman mukainen lehmäsaalis 2018</t>
  </si>
  <si>
    <t>Luken laskelman mukainen vasasaalis 2018</t>
  </si>
  <si>
    <t>Luken laskelman mukainen saalis yhteensä 2018</t>
  </si>
  <si>
    <t>Suosituksen mukainen lupamäärä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</si>
</sst>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_ ;\-#,##0.0\ "/>
    <numFmt numFmtId="166" formatCode="0.0_ ;\-0.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0" fillId="4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4" borderId="0" xfId="0" applyFont="1" applyFill="1" applyBorder="1" applyAlignment="1">
      <alignment wrapText="1"/>
    </xf>
    <xf numFmtId="0" fontId="0" fillId="3" borderId="2" xfId="0" applyFont="1" applyFill="1" applyBorder="1" applyAlignment="1">
      <alignment horizontal="left"/>
    </xf>
    <xf numFmtId="2" fontId="0" fillId="2" borderId="1" xfId="0" applyNumberFormat="1" applyFill="1" applyBorder="1"/>
    <xf numFmtId="164" fontId="0" fillId="2" borderId="1" xfId="0" applyNumberFormat="1" applyFill="1" applyBorder="1"/>
    <xf numFmtId="0" fontId="0" fillId="3" borderId="2" xfId="0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" fillId="4" borderId="0" xfId="0" applyFont="1" applyFill="1" applyBorder="1" applyAlignment="1">
      <alignment wrapText="1"/>
    </xf>
    <xf numFmtId="164" fontId="0" fillId="0" borderId="0" xfId="0" applyNumberFormat="1"/>
    <xf numFmtId="164" fontId="0" fillId="2" borderId="1" xfId="1" applyNumberFormat="1" applyFont="1" applyFill="1" applyBorder="1"/>
    <xf numFmtId="1" fontId="0" fillId="2" borderId="1" xfId="0" applyNumberFormat="1" applyFill="1" applyBorder="1"/>
    <xf numFmtId="165" fontId="0" fillId="0" borderId="0" xfId="1" applyNumberFormat="1" applyFont="1" applyAlignment="1"/>
    <xf numFmtId="1" fontId="1" fillId="3" borderId="0" xfId="0" applyNumberFormat="1" applyFont="1" applyFill="1" applyBorder="1"/>
    <xf numFmtId="1" fontId="0" fillId="2" borderId="0" xfId="0" applyNumberFormat="1" applyFont="1" applyFill="1" applyBorder="1" applyAlignment="1">
      <alignment horizontal="center"/>
    </xf>
    <xf numFmtId="166" fontId="0" fillId="2" borderId="1" xfId="1" applyNumberFormat="1" applyFont="1" applyFill="1" applyBorder="1"/>
    <xf numFmtId="166" fontId="0" fillId="2" borderId="1" xfId="1" applyNumberFormat="1" applyFont="1" applyFill="1" applyBorder="1" applyAlignment="1"/>
    <xf numFmtId="164" fontId="0" fillId="2" borderId="1" xfId="0" applyNumberFormat="1" applyFont="1" applyFill="1" applyBorder="1" applyAlignment="1"/>
    <xf numFmtId="1" fontId="0" fillId="2" borderId="1" xfId="0" applyNumberFormat="1" applyFont="1" applyFill="1" applyBorder="1" applyAlignment="1"/>
    <xf numFmtId="2" fontId="0" fillId="2" borderId="1" xfId="0" applyNumberFormat="1" applyFill="1" applyBorder="1" applyAlignment="1"/>
    <xf numFmtId="164" fontId="0" fillId="2" borderId="1" xfId="0" applyNumberFormat="1" applyFill="1" applyBorder="1" applyAlignment="1"/>
    <xf numFmtId="164" fontId="0" fillId="2" borderId="1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28574</xdr:rowOff>
    </xdr:from>
    <xdr:to>
      <xdr:col>12</xdr:col>
      <xdr:colOff>600075</xdr:colOff>
      <xdr:row>37</xdr:row>
      <xdr:rowOff>171450</xdr:rowOff>
    </xdr:to>
    <xdr:sp macro="" textlink="">
      <xdr:nvSpPr>
        <xdr:cNvPr id="2" name="TextBox 1"/>
        <xdr:cNvSpPr txBox="1"/>
      </xdr:nvSpPr>
      <xdr:spPr>
        <a:xfrm>
          <a:off x="28575" y="28574"/>
          <a:ext cx="7901940" cy="69094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Hirvitalousalueiden verotussuunnittelun tiedot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Tämän taulukon toiselta välilehdeltä "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Verotussuunnittelun_tiedot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löytyy vuoden 2019 hirvikannan verotussuunnittelun tiedot hirvitalousalueille. Tämän taulukon tiedot vastaavat Verotuslaskurin tietotarpeita. Taulukon tietojen taustavärit ja numerointi vastaavat Verotuslaskurin värejä ja numerointia.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Luonnonvarakeskuksen verotussuositus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Tämän taulukon kolmannelta välilehdeltä löytyy Luken vuoden 2019 verotussuositus hirvitalousalueille. Verotussuosituksella pyritään saavuttamaan alueellisen riistaneuvoston asettamat hirvikannan tiheys- ja rakennetavoitteet vuoden 2019 jahdin jälkeen.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Verotussuosituksissa alueelliset tavoitteet huomioidaan seuraavasti: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*kannan tiheydessä tähdätään hirvitalousalueelle asetetun tiheystavoitehaarukan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keskelle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*jäävän kannan vasaosuudessa tähdätään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joko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alueellisen tavoitehaarukan keskelle,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tai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asetettuun yksittäiseen tavoitelukemaan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*kannan lehmiä/sonni -suhteessa tähdätään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joko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alueellisen tavoitehaarukan keskelle,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tai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yksittäiseen tavoitelukemaan,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tai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 saavutettuun tavoitetta pienempään suhdelukuun. Poikkeuksina ovat hirvitalousalueet riistakeskusalueilla, joilla on tiheitä suurpetokantoja. Näillä alueilla on tarpeen turvata kannan tuottavuus, minkä vuoksi ei tavoitella pienempiä lehmä/sonni-suhteita kuin 1,5.</a:t>
          </a: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fi-FI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Huomautuksia</a:t>
          </a: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15.3.2019.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Verotussuositukset antavat suuntaviivoja verotussuunnitelman laatimiseen. Verotussuositusta laskettaessa pyritään yhtä aikaa tiheys-, sukupuolisuhde- ja ikärakennetavoitteisiin. Tämän vuoksi verotussuosituksen saalisosuudet voivat olla hyvin ääreviä ja vaikeita toteuttaa käytännön metsästyksessä.</a:t>
          </a: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Päivitykset</a:t>
          </a:r>
        </a:p>
        <a:p>
          <a:endParaRPr lang="fi-FI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15.3.2019. Ensimmäinen julkaisu</a:t>
          </a:r>
          <a:endParaRPr lang="en-US" sz="11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Q8" sqref="Q8"/>
    </sheetView>
  </sheetViews>
  <sheetFormatPr defaultRowHeight="14.4" x14ac:dyDescent="0.3"/>
  <cols>
    <col min="1" max="1" width="9.109375" customWidth="1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4.33203125" customWidth="1"/>
    <col min="2" max="2" width="11.44140625" customWidth="1"/>
    <col min="3" max="3" width="21.44140625" customWidth="1"/>
    <col min="4" max="4" width="15" customWidth="1"/>
    <col min="5" max="9" width="17.44140625" customWidth="1"/>
    <col min="10" max="10" width="14.33203125" customWidth="1"/>
    <col min="11" max="11" width="17.109375" customWidth="1"/>
    <col min="12" max="12" width="17.44140625" customWidth="1"/>
    <col min="13" max="14" width="16.44140625" customWidth="1"/>
  </cols>
  <sheetData>
    <row r="1" spans="1:14" ht="90" customHeight="1" x14ac:dyDescent="0.3">
      <c r="A1" s="3" t="s">
        <v>0</v>
      </c>
      <c r="B1" s="2" t="s">
        <v>1</v>
      </c>
      <c r="C1" s="4" t="s">
        <v>78</v>
      </c>
      <c r="D1" s="1" t="s">
        <v>2</v>
      </c>
      <c r="E1" s="1" t="s">
        <v>3</v>
      </c>
      <c r="F1" s="4" t="s">
        <v>4</v>
      </c>
      <c r="G1" s="1" t="s">
        <v>69</v>
      </c>
      <c r="H1" s="1" t="s">
        <v>82</v>
      </c>
      <c r="I1" s="1" t="s">
        <v>5</v>
      </c>
      <c r="J1" s="1" t="s">
        <v>74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x14ac:dyDescent="0.3">
      <c r="A2" s="5" t="s">
        <v>10</v>
      </c>
      <c r="B2" s="5">
        <v>99991</v>
      </c>
      <c r="C2" s="8"/>
      <c r="D2" s="20">
        <v>272714.26559999998</v>
      </c>
      <c r="E2" s="21">
        <v>1018</v>
      </c>
      <c r="F2" s="21">
        <v>1119</v>
      </c>
      <c r="G2" s="21">
        <v>1225</v>
      </c>
      <c r="H2" s="21"/>
      <c r="I2" s="22">
        <v>1.758</v>
      </c>
      <c r="J2" s="23">
        <v>55.59</v>
      </c>
      <c r="K2" s="24">
        <v>51.378</v>
      </c>
      <c r="L2" s="19">
        <v>3.875</v>
      </c>
      <c r="M2" s="24">
        <v>0.442</v>
      </c>
      <c r="N2" s="24">
        <v>1.1319999999999999</v>
      </c>
    </row>
    <row r="3" spans="1:14" x14ac:dyDescent="0.3">
      <c r="A3" s="5" t="s">
        <v>11</v>
      </c>
      <c r="B3" s="5">
        <v>99992</v>
      </c>
      <c r="C3" s="8"/>
      <c r="D3" s="7">
        <v>212477.97760000001</v>
      </c>
      <c r="E3" s="14">
        <v>562</v>
      </c>
      <c r="F3" s="14">
        <v>627</v>
      </c>
      <c r="G3" s="14">
        <v>697</v>
      </c>
      <c r="H3" s="14"/>
      <c r="I3" s="6">
        <v>1.756</v>
      </c>
      <c r="J3" s="7">
        <v>60.784999999999997</v>
      </c>
      <c r="K3" s="13">
        <v>51.838999999999999</v>
      </c>
      <c r="L3" s="18">
        <v>3.964</v>
      </c>
      <c r="M3" s="13">
        <v>0.441</v>
      </c>
      <c r="N3" s="13">
        <v>1.004</v>
      </c>
    </row>
    <row r="4" spans="1:14" x14ac:dyDescent="0.3">
      <c r="A4" s="5" t="s">
        <v>12</v>
      </c>
      <c r="B4" s="5">
        <v>99993</v>
      </c>
      <c r="C4" s="8"/>
      <c r="D4" s="7">
        <v>202688.9216</v>
      </c>
      <c r="E4" s="14">
        <v>552</v>
      </c>
      <c r="F4" s="14">
        <v>617</v>
      </c>
      <c r="G4" s="14">
        <v>692</v>
      </c>
      <c r="H4" s="14"/>
      <c r="I4" s="6">
        <v>1.643</v>
      </c>
      <c r="J4" s="7">
        <v>57.290999999999997</v>
      </c>
      <c r="K4" s="13">
        <v>50.853000000000002</v>
      </c>
      <c r="L4" s="18">
        <v>3.319</v>
      </c>
      <c r="M4" s="13">
        <v>0.308</v>
      </c>
      <c r="N4" s="13">
        <v>0.629</v>
      </c>
    </row>
    <row r="5" spans="1:14" x14ac:dyDescent="0.3">
      <c r="A5" s="5" t="s">
        <v>13</v>
      </c>
      <c r="B5" s="5">
        <v>515991</v>
      </c>
      <c r="C5" s="8"/>
      <c r="D5" s="7">
        <v>439908.73599999998</v>
      </c>
      <c r="E5" s="14">
        <v>1123</v>
      </c>
      <c r="F5" s="14">
        <v>1270</v>
      </c>
      <c r="G5" s="14">
        <v>1443</v>
      </c>
      <c r="H5" s="14"/>
      <c r="I5" s="6">
        <v>1.716</v>
      </c>
      <c r="J5" s="7">
        <v>47.314999999999998</v>
      </c>
      <c r="K5" s="13">
        <v>52.703000000000003</v>
      </c>
      <c r="L5" s="18">
        <v>4.0910000000000002</v>
      </c>
      <c r="M5" s="13">
        <v>0.29399999999999998</v>
      </c>
      <c r="N5" s="13">
        <v>1.0309999999999999</v>
      </c>
    </row>
    <row r="6" spans="1:14" x14ac:dyDescent="0.3">
      <c r="A6" s="5" t="s">
        <v>14</v>
      </c>
      <c r="B6" s="5">
        <v>599991</v>
      </c>
      <c r="C6" s="8"/>
      <c r="D6" s="7">
        <v>718113.86880000005</v>
      </c>
      <c r="E6" s="14">
        <v>2090</v>
      </c>
      <c r="F6" s="14">
        <v>2220</v>
      </c>
      <c r="G6" s="14">
        <v>2355</v>
      </c>
      <c r="H6" s="14"/>
      <c r="I6" s="6">
        <v>1.8660000000000001</v>
      </c>
      <c r="J6" s="7">
        <v>61.683</v>
      </c>
      <c r="K6" s="13">
        <v>51.841000000000001</v>
      </c>
      <c r="L6" s="18">
        <v>3.577</v>
      </c>
      <c r="M6" s="13">
        <v>0.45</v>
      </c>
      <c r="N6" s="13">
        <v>0.99399999999999999</v>
      </c>
    </row>
    <row r="7" spans="1:14" x14ac:dyDescent="0.3">
      <c r="A7" s="5" t="s">
        <v>15</v>
      </c>
      <c r="B7" s="5">
        <v>1005001</v>
      </c>
      <c r="C7" s="8"/>
      <c r="D7" s="7">
        <v>705647.97439999995</v>
      </c>
      <c r="E7" s="14">
        <v>2270</v>
      </c>
      <c r="F7" s="14">
        <v>2477</v>
      </c>
      <c r="G7" s="14">
        <v>2659</v>
      </c>
      <c r="H7" s="14"/>
      <c r="I7" s="6">
        <v>2.0030000000000001</v>
      </c>
      <c r="J7" s="7">
        <v>63.316000000000003</v>
      </c>
      <c r="K7" s="13">
        <v>51.924999999999997</v>
      </c>
      <c r="L7" s="18">
        <v>2.1160000000000001</v>
      </c>
      <c r="M7" s="13">
        <v>0.28100000000000003</v>
      </c>
      <c r="N7" s="13">
        <v>0.57799999999999996</v>
      </c>
    </row>
    <row r="8" spans="1:14" x14ac:dyDescent="0.3">
      <c r="A8" s="5" t="s">
        <v>16</v>
      </c>
      <c r="B8" s="5">
        <v>1045991</v>
      </c>
      <c r="C8" s="8"/>
      <c r="D8" s="7">
        <v>443214.33600000001</v>
      </c>
      <c r="E8" s="14">
        <v>1344</v>
      </c>
      <c r="F8" s="14">
        <v>1445</v>
      </c>
      <c r="G8" s="14">
        <v>1546</v>
      </c>
      <c r="H8" s="14"/>
      <c r="I8" s="6">
        <v>2.1269999999999998</v>
      </c>
      <c r="J8" s="7">
        <v>66.064999999999998</v>
      </c>
      <c r="K8" s="13">
        <v>51.109000000000002</v>
      </c>
      <c r="L8" s="18">
        <v>2.4769999999999999</v>
      </c>
      <c r="M8" s="13">
        <v>0.23599999999999999</v>
      </c>
      <c r="N8" s="13">
        <v>0.59499999999999997</v>
      </c>
    </row>
    <row r="9" spans="1:14" x14ac:dyDescent="0.3">
      <c r="A9" s="5" t="s">
        <v>17</v>
      </c>
      <c r="B9" s="5">
        <v>1099991</v>
      </c>
      <c r="C9" s="8"/>
      <c r="D9" s="7">
        <v>439734.9376</v>
      </c>
      <c r="E9" s="14">
        <v>1473</v>
      </c>
      <c r="F9" s="14">
        <v>1583</v>
      </c>
      <c r="G9" s="14">
        <v>1689</v>
      </c>
      <c r="H9" s="14"/>
      <c r="I9" s="6">
        <v>1.8129999999999999</v>
      </c>
      <c r="J9" s="7">
        <v>64.296999999999997</v>
      </c>
      <c r="K9" s="13">
        <v>51.57</v>
      </c>
      <c r="L9" s="18">
        <v>3.4140000000000001</v>
      </c>
      <c r="M9" s="13">
        <v>0.30199999999999999</v>
      </c>
      <c r="N9" s="13">
        <v>0.67700000000000005</v>
      </c>
    </row>
    <row r="10" spans="1:14" x14ac:dyDescent="0.3">
      <c r="A10" s="5" t="s">
        <v>18</v>
      </c>
      <c r="B10" s="5">
        <v>1099992</v>
      </c>
      <c r="C10" s="8"/>
      <c r="D10" s="7">
        <v>561963.87840000005</v>
      </c>
      <c r="E10" s="14">
        <v>1737</v>
      </c>
      <c r="F10" s="14">
        <v>1883</v>
      </c>
      <c r="G10" s="14">
        <v>2045</v>
      </c>
      <c r="H10" s="14"/>
      <c r="I10" s="6">
        <v>2.0379999999999998</v>
      </c>
      <c r="J10" s="7">
        <v>62.252000000000002</v>
      </c>
      <c r="K10" s="13">
        <v>52.247999999999998</v>
      </c>
      <c r="L10" s="18">
        <v>2.8580000000000001</v>
      </c>
      <c r="M10" s="13">
        <v>0.38500000000000001</v>
      </c>
      <c r="N10" s="13">
        <v>0.83699999999999997</v>
      </c>
    </row>
    <row r="11" spans="1:14" x14ac:dyDescent="0.3">
      <c r="A11" s="5" t="s">
        <v>19</v>
      </c>
      <c r="B11" s="5">
        <v>1500991</v>
      </c>
      <c r="C11" s="8"/>
      <c r="D11" s="7">
        <v>192220.95360000001</v>
      </c>
      <c r="E11" s="14">
        <v>553</v>
      </c>
      <c r="F11" s="14">
        <v>622</v>
      </c>
      <c r="G11" s="14">
        <v>688</v>
      </c>
      <c r="H11" s="14"/>
      <c r="I11" s="6">
        <v>2.0569999999999999</v>
      </c>
      <c r="J11" s="7">
        <v>66.311000000000007</v>
      </c>
      <c r="K11" s="13">
        <v>52.222999999999999</v>
      </c>
      <c r="L11" s="18">
        <v>4.1440000000000001</v>
      </c>
      <c r="M11" s="13">
        <v>0.32200000000000001</v>
      </c>
      <c r="N11" s="13">
        <v>0.71299999999999997</v>
      </c>
    </row>
    <row r="12" spans="1:14" x14ac:dyDescent="0.3">
      <c r="A12" s="5" t="s">
        <v>20</v>
      </c>
      <c r="B12" s="5">
        <v>1599991</v>
      </c>
      <c r="C12" s="8"/>
      <c r="D12" s="7">
        <v>362763.90399999998</v>
      </c>
      <c r="E12" s="14">
        <v>1195</v>
      </c>
      <c r="F12" s="14">
        <v>1332</v>
      </c>
      <c r="G12" s="14">
        <v>1498</v>
      </c>
      <c r="H12" s="14"/>
      <c r="I12" s="6">
        <v>1.831</v>
      </c>
      <c r="J12" s="7">
        <v>62.015999999999998</v>
      </c>
      <c r="K12" s="13">
        <v>52.109000000000002</v>
      </c>
      <c r="L12" s="18">
        <v>4.4740000000000002</v>
      </c>
      <c r="M12" s="13">
        <v>0.41399999999999998</v>
      </c>
      <c r="N12" s="13">
        <v>0.96099999999999997</v>
      </c>
    </row>
    <row r="13" spans="1:14" x14ac:dyDescent="0.3">
      <c r="A13" s="5" t="s">
        <v>21</v>
      </c>
      <c r="B13" s="5">
        <v>1599992</v>
      </c>
      <c r="C13" s="8"/>
      <c r="D13" s="7">
        <v>144858.36799999999</v>
      </c>
      <c r="E13" s="14">
        <v>461</v>
      </c>
      <c r="F13" s="14">
        <v>537</v>
      </c>
      <c r="G13" s="14">
        <v>609</v>
      </c>
      <c r="H13" s="14"/>
      <c r="I13" s="6">
        <v>2.0299999999999998</v>
      </c>
      <c r="J13" s="7">
        <v>59.715000000000003</v>
      </c>
      <c r="K13" s="13">
        <v>52.110999999999997</v>
      </c>
      <c r="L13" s="18">
        <v>4.62</v>
      </c>
      <c r="M13" s="13">
        <v>0.432</v>
      </c>
      <c r="N13" s="13">
        <v>1.2070000000000001</v>
      </c>
    </row>
    <row r="14" spans="1:14" x14ac:dyDescent="0.3">
      <c r="A14" s="5" t="s">
        <v>22</v>
      </c>
      <c r="B14" s="5">
        <v>1599993</v>
      </c>
      <c r="C14" s="8"/>
      <c r="D14" s="7">
        <v>195488.38399999999</v>
      </c>
      <c r="E14" s="14">
        <v>691</v>
      </c>
      <c r="F14" s="14">
        <v>793</v>
      </c>
      <c r="G14" s="14">
        <v>912</v>
      </c>
      <c r="H14" s="14"/>
      <c r="I14" s="6">
        <v>1.681</v>
      </c>
      <c r="J14" s="7">
        <v>57.512999999999998</v>
      </c>
      <c r="K14" s="13">
        <v>52.445</v>
      </c>
      <c r="L14" s="18">
        <v>3.903</v>
      </c>
      <c r="M14" s="13">
        <v>0.503</v>
      </c>
      <c r="N14" s="13">
        <v>1.149</v>
      </c>
    </row>
    <row r="15" spans="1:14" x14ac:dyDescent="0.3">
      <c r="A15" s="5" t="s">
        <v>23</v>
      </c>
      <c r="B15" s="5">
        <v>2099991</v>
      </c>
      <c r="C15" s="8"/>
      <c r="D15" s="7">
        <v>514042.4192</v>
      </c>
      <c r="E15" s="14">
        <v>248</v>
      </c>
      <c r="F15" s="14">
        <v>461</v>
      </c>
      <c r="G15" s="14">
        <v>691</v>
      </c>
      <c r="H15" s="14"/>
      <c r="I15" s="6">
        <v>0.84199999999999997</v>
      </c>
      <c r="J15" s="7">
        <v>26.654</v>
      </c>
      <c r="K15" s="13">
        <v>57.926000000000002</v>
      </c>
      <c r="L15" s="18">
        <v>4.125</v>
      </c>
      <c r="M15" s="13">
        <v>1.7000000000000001E-2</v>
      </c>
      <c r="N15" s="13">
        <v>2.8000000000000001E-2</v>
      </c>
    </row>
    <row r="16" spans="1:14" x14ac:dyDescent="0.3">
      <c r="A16" s="5" t="s">
        <v>24</v>
      </c>
      <c r="B16" s="5">
        <v>2099992</v>
      </c>
      <c r="C16" s="8"/>
      <c r="D16" s="7">
        <v>1502486.7583999999</v>
      </c>
      <c r="E16" s="14">
        <v>3206</v>
      </c>
      <c r="F16" s="14">
        <v>4143</v>
      </c>
      <c r="G16" s="14">
        <v>5100</v>
      </c>
      <c r="H16" s="14"/>
      <c r="I16" s="6">
        <v>1.2470000000000001</v>
      </c>
      <c r="J16" s="7">
        <v>27.178999999999998</v>
      </c>
      <c r="K16" s="13">
        <v>50.423000000000002</v>
      </c>
      <c r="L16" s="18">
        <v>6.0780000000000003</v>
      </c>
      <c r="M16" s="13">
        <v>3.7999999999999999E-2</v>
      </c>
      <c r="N16" s="13">
        <v>9.9000000000000005E-2</v>
      </c>
    </row>
    <row r="17" spans="1:14" x14ac:dyDescent="0.3">
      <c r="A17" s="5" t="s">
        <v>25</v>
      </c>
      <c r="B17" s="5">
        <v>2099993</v>
      </c>
      <c r="C17" s="8"/>
      <c r="D17" s="7">
        <v>794396.95360000001</v>
      </c>
      <c r="E17" s="14">
        <v>427</v>
      </c>
      <c r="F17" s="14">
        <v>661</v>
      </c>
      <c r="G17" s="14">
        <v>894</v>
      </c>
      <c r="H17" s="14"/>
      <c r="I17" s="6">
        <v>1.101</v>
      </c>
      <c r="J17" s="7">
        <v>28.716999999999999</v>
      </c>
      <c r="K17" s="13">
        <v>57.097000000000001</v>
      </c>
      <c r="L17" s="18">
        <v>5.5129999999999999</v>
      </c>
      <c r="M17" s="13">
        <v>8.5999999999999993E-2</v>
      </c>
      <c r="N17" s="13">
        <v>0.28999999999999998</v>
      </c>
    </row>
    <row r="18" spans="1:14" x14ac:dyDescent="0.3">
      <c r="A18" s="5" t="s">
        <v>26</v>
      </c>
      <c r="B18" s="5">
        <v>2099994</v>
      </c>
      <c r="C18" s="8"/>
      <c r="D18" s="7">
        <v>1168325.632</v>
      </c>
      <c r="E18" s="14">
        <v>1258</v>
      </c>
      <c r="F18" s="14">
        <v>1873</v>
      </c>
      <c r="G18" s="14">
        <v>2451</v>
      </c>
      <c r="H18" s="14"/>
      <c r="I18" s="6">
        <v>1.2989999999999999</v>
      </c>
      <c r="J18" s="7">
        <v>36.957999999999998</v>
      </c>
      <c r="K18" s="13">
        <v>53.523000000000003</v>
      </c>
      <c r="L18" s="18">
        <v>4.7839999999999998</v>
      </c>
      <c r="M18" s="13">
        <v>5.5E-2</v>
      </c>
      <c r="N18" s="13">
        <v>0.115</v>
      </c>
    </row>
    <row r="19" spans="1:14" x14ac:dyDescent="0.3">
      <c r="A19" s="5" t="s">
        <v>27</v>
      </c>
      <c r="B19" s="5">
        <v>2099995</v>
      </c>
      <c r="C19" s="8"/>
      <c r="D19" s="7">
        <v>1428270.7712000001</v>
      </c>
      <c r="E19" s="14">
        <v>2183</v>
      </c>
      <c r="F19" s="14">
        <v>3278</v>
      </c>
      <c r="G19" s="14">
        <v>4304</v>
      </c>
      <c r="H19" s="14"/>
      <c r="I19" s="6">
        <v>1.59</v>
      </c>
      <c r="J19" s="7">
        <v>40.369</v>
      </c>
      <c r="K19" s="13">
        <v>52.594999999999999</v>
      </c>
      <c r="L19" s="18">
        <v>2.6320000000000001</v>
      </c>
      <c r="M19" s="13">
        <v>9.4E-2</v>
      </c>
      <c r="N19" s="13">
        <v>0.21299999999999999</v>
      </c>
    </row>
    <row r="20" spans="1:14" x14ac:dyDescent="0.3">
      <c r="A20" s="5" t="s">
        <v>28</v>
      </c>
      <c r="B20" s="5">
        <v>2099996</v>
      </c>
      <c r="C20" s="8"/>
      <c r="D20" s="7">
        <v>1749264.0256000001</v>
      </c>
      <c r="E20" s="14">
        <v>3194</v>
      </c>
      <c r="F20" s="14">
        <v>3908</v>
      </c>
      <c r="G20" s="14">
        <v>4651</v>
      </c>
      <c r="H20" s="14"/>
      <c r="I20" s="6">
        <v>1.61</v>
      </c>
      <c r="J20" s="7">
        <v>41.996000000000002</v>
      </c>
      <c r="K20" s="13">
        <v>53.064</v>
      </c>
      <c r="L20" s="18">
        <v>3.109</v>
      </c>
      <c r="M20" s="13">
        <v>8.8999999999999996E-2</v>
      </c>
      <c r="N20" s="13">
        <v>0.255</v>
      </c>
    </row>
    <row r="21" spans="1:14" x14ac:dyDescent="0.3">
      <c r="A21" s="5" t="s">
        <v>29</v>
      </c>
      <c r="B21" s="5">
        <v>2099997</v>
      </c>
      <c r="C21" s="8"/>
      <c r="D21" s="7">
        <v>757200.84479999996</v>
      </c>
      <c r="E21" s="14">
        <v>1196</v>
      </c>
      <c r="F21" s="14">
        <v>1524</v>
      </c>
      <c r="G21" s="14">
        <v>1863</v>
      </c>
      <c r="H21" s="14"/>
      <c r="I21" s="6">
        <v>1.579</v>
      </c>
      <c r="J21" s="7">
        <v>46.844999999999999</v>
      </c>
      <c r="K21" s="13">
        <v>53.588000000000001</v>
      </c>
      <c r="L21" s="18">
        <v>3.0939999999999999</v>
      </c>
      <c r="M21" s="13">
        <v>8.5999999999999993E-2</v>
      </c>
      <c r="N21" s="13">
        <v>0.19400000000000001</v>
      </c>
    </row>
    <row r="22" spans="1:14" x14ac:dyDescent="0.3">
      <c r="A22" s="5" t="s">
        <v>30</v>
      </c>
      <c r="B22" s="5">
        <v>2099998</v>
      </c>
      <c r="C22" s="8"/>
      <c r="D22" s="7">
        <v>692843.75040000002</v>
      </c>
      <c r="E22" s="14">
        <v>1495</v>
      </c>
      <c r="F22" s="14">
        <v>2040</v>
      </c>
      <c r="G22" s="14">
        <v>2601</v>
      </c>
      <c r="H22" s="14"/>
      <c r="I22" s="6">
        <v>1.88</v>
      </c>
      <c r="J22" s="7">
        <v>58.499000000000002</v>
      </c>
      <c r="K22" s="13">
        <v>53.649000000000001</v>
      </c>
      <c r="L22" s="18">
        <v>3.081</v>
      </c>
      <c r="M22" s="13">
        <v>0.161</v>
      </c>
      <c r="N22" s="13">
        <v>0.33900000000000002</v>
      </c>
    </row>
    <row r="23" spans="1:14" x14ac:dyDescent="0.3">
      <c r="A23" s="5" t="s">
        <v>31</v>
      </c>
      <c r="B23" s="5">
        <v>2099999</v>
      </c>
      <c r="C23" s="8"/>
      <c r="D23" s="7">
        <v>648596.94079999998</v>
      </c>
      <c r="E23" s="14">
        <v>948</v>
      </c>
      <c r="F23" s="14">
        <v>1182</v>
      </c>
      <c r="G23" s="14">
        <v>1473</v>
      </c>
      <c r="H23" s="14"/>
      <c r="I23" s="6">
        <v>2.331</v>
      </c>
      <c r="J23" s="7">
        <v>53.521999999999998</v>
      </c>
      <c r="K23" s="13">
        <v>52.847000000000001</v>
      </c>
      <c r="L23" s="18">
        <v>3.3109999999999999</v>
      </c>
      <c r="M23" s="13">
        <v>9.6000000000000002E-2</v>
      </c>
      <c r="N23" s="13">
        <v>0.34399999999999997</v>
      </c>
    </row>
    <row r="24" spans="1:14" x14ac:dyDescent="0.3">
      <c r="A24" s="5" t="s">
        <v>32</v>
      </c>
      <c r="B24" s="5">
        <v>2599991</v>
      </c>
      <c r="C24" s="8"/>
      <c r="D24" s="7">
        <v>740836.71039999998</v>
      </c>
      <c r="E24" s="14">
        <v>1260</v>
      </c>
      <c r="F24" s="14">
        <v>1454</v>
      </c>
      <c r="G24" s="14">
        <v>1661</v>
      </c>
      <c r="H24" s="14"/>
      <c r="I24" s="6">
        <v>1.8129999999999999</v>
      </c>
      <c r="J24" s="7">
        <v>47.88</v>
      </c>
      <c r="K24" s="13">
        <v>52.991</v>
      </c>
      <c r="L24" s="18">
        <v>3.5289999999999999</v>
      </c>
      <c r="M24" s="13">
        <v>0.115</v>
      </c>
      <c r="N24" s="13">
        <v>0.29399999999999998</v>
      </c>
    </row>
    <row r="25" spans="1:14" x14ac:dyDescent="0.3">
      <c r="A25" s="5" t="s">
        <v>33</v>
      </c>
      <c r="B25" s="5">
        <v>2599992</v>
      </c>
      <c r="C25" s="8"/>
      <c r="D25" s="7">
        <v>794461.38879999996</v>
      </c>
      <c r="E25" s="14">
        <v>1577</v>
      </c>
      <c r="F25" s="14">
        <v>1930</v>
      </c>
      <c r="G25" s="14">
        <v>2330</v>
      </c>
      <c r="H25" s="14"/>
      <c r="I25" s="6">
        <v>1.571</v>
      </c>
      <c r="J25" s="7">
        <v>49.014000000000003</v>
      </c>
      <c r="K25" s="13">
        <v>52.470999999999997</v>
      </c>
      <c r="L25" s="18">
        <v>5.3929999999999998</v>
      </c>
      <c r="M25" s="13">
        <v>0.104</v>
      </c>
      <c r="N25" s="13">
        <v>0.218</v>
      </c>
    </row>
    <row r="26" spans="1:14" x14ac:dyDescent="0.3">
      <c r="A26" s="5" t="s">
        <v>34</v>
      </c>
      <c r="B26" s="5">
        <v>2599993</v>
      </c>
      <c r="C26" s="8"/>
      <c r="D26" s="7">
        <v>777159.93599999999</v>
      </c>
      <c r="E26" s="14">
        <v>1801</v>
      </c>
      <c r="F26" s="14">
        <v>2151</v>
      </c>
      <c r="G26" s="14">
        <v>2460</v>
      </c>
      <c r="H26" s="14"/>
      <c r="I26" s="6">
        <v>1.7030000000000001</v>
      </c>
      <c r="J26" s="7">
        <v>52.688000000000002</v>
      </c>
      <c r="K26" s="13">
        <v>52.463999999999999</v>
      </c>
      <c r="L26" s="18">
        <v>5.8280000000000003</v>
      </c>
      <c r="M26" s="13">
        <v>0.249</v>
      </c>
      <c r="N26" s="13">
        <v>0.70399999999999996</v>
      </c>
    </row>
    <row r="27" spans="1:14" x14ac:dyDescent="0.3">
      <c r="A27" s="5" t="s">
        <v>35</v>
      </c>
      <c r="B27" s="5">
        <v>2599994</v>
      </c>
      <c r="C27" s="8"/>
      <c r="D27" s="7">
        <v>800877.0048</v>
      </c>
      <c r="E27" s="14">
        <v>1942</v>
      </c>
      <c r="F27" s="14">
        <v>2159</v>
      </c>
      <c r="G27" s="14">
        <v>2459</v>
      </c>
      <c r="H27" s="14"/>
      <c r="I27" s="6">
        <v>2.3239999999999998</v>
      </c>
      <c r="J27" s="7">
        <v>72.141000000000005</v>
      </c>
      <c r="K27" s="13">
        <v>52.250999999999998</v>
      </c>
      <c r="L27" s="18">
        <v>5.1920000000000002</v>
      </c>
      <c r="M27" s="13">
        <v>0.38200000000000001</v>
      </c>
      <c r="N27" s="13">
        <v>1.1539999999999999</v>
      </c>
    </row>
    <row r="28" spans="1:14" x14ac:dyDescent="0.3">
      <c r="A28" s="5" t="s">
        <v>36</v>
      </c>
      <c r="B28" s="5">
        <v>2599995</v>
      </c>
      <c r="C28" s="8"/>
      <c r="D28" s="7">
        <v>533551.12959999999</v>
      </c>
      <c r="E28" s="14">
        <v>1539</v>
      </c>
      <c r="F28" s="14">
        <v>1715</v>
      </c>
      <c r="G28" s="14">
        <v>1926</v>
      </c>
      <c r="H28" s="14"/>
      <c r="I28" s="6">
        <v>2.0539999999999998</v>
      </c>
      <c r="J28" s="7">
        <v>68.483999999999995</v>
      </c>
      <c r="K28" s="13">
        <v>52.139000000000003</v>
      </c>
      <c r="L28" s="18">
        <v>4.4269999999999996</v>
      </c>
      <c r="M28" s="13">
        <v>0.39800000000000002</v>
      </c>
      <c r="N28" s="13">
        <v>1.181</v>
      </c>
    </row>
    <row r="29" spans="1:14" x14ac:dyDescent="0.3">
      <c r="A29" s="5" t="s">
        <v>37</v>
      </c>
      <c r="B29" s="5">
        <v>3099991</v>
      </c>
      <c r="C29" s="8"/>
      <c r="D29" s="7">
        <v>669694.00320000004</v>
      </c>
      <c r="E29" s="14">
        <v>2033</v>
      </c>
      <c r="F29" s="14">
        <v>2183</v>
      </c>
      <c r="G29" s="14">
        <v>2363</v>
      </c>
      <c r="H29" s="14"/>
      <c r="I29" s="6">
        <v>1.679</v>
      </c>
      <c r="J29" s="7">
        <v>63.018999999999998</v>
      </c>
      <c r="K29" s="13">
        <v>53.356999999999999</v>
      </c>
      <c r="L29" s="18">
        <v>4.4980000000000002</v>
      </c>
      <c r="M29" s="13">
        <v>0.376</v>
      </c>
      <c r="N29" s="13">
        <v>0.98</v>
      </c>
    </row>
    <row r="30" spans="1:14" x14ac:dyDescent="0.3">
      <c r="A30" s="5" t="s">
        <v>38</v>
      </c>
      <c r="B30" s="5">
        <v>3599991</v>
      </c>
      <c r="C30" s="8"/>
      <c r="D30" s="7">
        <v>459595.21279999998</v>
      </c>
      <c r="E30" s="14">
        <v>1619</v>
      </c>
      <c r="F30" s="14">
        <v>1724</v>
      </c>
      <c r="G30" s="14">
        <v>1841</v>
      </c>
      <c r="H30" s="14"/>
      <c r="I30" s="6">
        <v>2.0979999999999999</v>
      </c>
      <c r="J30" s="7">
        <v>63.277999999999999</v>
      </c>
      <c r="K30" s="13">
        <v>51.341000000000001</v>
      </c>
      <c r="L30" s="18">
        <v>3.819</v>
      </c>
      <c r="M30" s="13">
        <v>0.36099999999999999</v>
      </c>
      <c r="N30" s="13">
        <v>1.0229999999999999</v>
      </c>
    </row>
    <row r="31" spans="1:14" x14ac:dyDescent="0.3">
      <c r="A31" s="5" t="s">
        <v>39</v>
      </c>
      <c r="B31" s="5">
        <v>3599992</v>
      </c>
      <c r="C31" s="8"/>
      <c r="D31" s="7">
        <v>294265.4976</v>
      </c>
      <c r="E31" s="14">
        <v>993</v>
      </c>
      <c r="F31" s="14">
        <v>1087</v>
      </c>
      <c r="G31" s="14">
        <v>1163</v>
      </c>
      <c r="H31" s="14"/>
      <c r="I31" s="6">
        <v>1.903</v>
      </c>
      <c r="J31" s="7">
        <v>65.558999999999997</v>
      </c>
      <c r="K31" s="13">
        <v>51.463000000000001</v>
      </c>
      <c r="L31" s="18">
        <v>4.1970000000000001</v>
      </c>
      <c r="M31" s="13">
        <v>0.432</v>
      </c>
      <c r="N31" s="13">
        <v>1.0249999999999999</v>
      </c>
    </row>
    <row r="32" spans="1:14" x14ac:dyDescent="0.3">
      <c r="A32" s="5" t="s">
        <v>40</v>
      </c>
      <c r="B32" s="5">
        <v>4099991</v>
      </c>
      <c r="C32" s="8"/>
      <c r="D32" s="7">
        <v>571885.77280000004</v>
      </c>
      <c r="E32" s="14">
        <v>1184</v>
      </c>
      <c r="F32" s="14">
        <v>1355</v>
      </c>
      <c r="G32" s="14">
        <v>1533</v>
      </c>
      <c r="H32" s="14"/>
      <c r="I32" s="6">
        <v>1.425</v>
      </c>
      <c r="J32" s="7">
        <v>36.704000000000001</v>
      </c>
      <c r="K32" s="13">
        <v>51.116</v>
      </c>
      <c r="L32" s="18">
        <v>7.2050000000000001</v>
      </c>
      <c r="M32" s="13">
        <v>0.79</v>
      </c>
      <c r="N32" s="13">
        <v>5.5789999999999997</v>
      </c>
    </row>
    <row r="33" spans="1:14" x14ac:dyDescent="0.3">
      <c r="A33" s="5" t="s">
        <v>41</v>
      </c>
      <c r="B33" s="5">
        <v>4099992</v>
      </c>
      <c r="C33" s="8"/>
      <c r="D33" s="7">
        <v>356882.40639999998</v>
      </c>
      <c r="E33" s="14">
        <v>1065</v>
      </c>
      <c r="F33" s="14">
        <v>1162</v>
      </c>
      <c r="G33" s="14">
        <v>1269</v>
      </c>
      <c r="H33" s="14"/>
      <c r="I33" s="6">
        <v>1.87</v>
      </c>
      <c r="J33" s="7">
        <v>52.8</v>
      </c>
      <c r="K33" s="13">
        <v>51.584000000000003</v>
      </c>
      <c r="L33" s="18">
        <v>5.3070000000000004</v>
      </c>
      <c r="M33" s="13">
        <v>0.58099999999999996</v>
      </c>
      <c r="N33" s="13">
        <v>2.109</v>
      </c>
    </row>
    <row r="34" spans="1:14" x14ac:dyDescent="0.3">
      <c r="A34" s="5" t="s">
        <v>42</v>
      </c>
      <c r="B34" s="5">
        <v>4099993</v>
      </c>
      <c r="C34" s="8"/>
      <c r="D34" s="7">
        <v>594243.96799999999</v>
      </c>
      <c r="E34" s="14">
        <v>1383</v>
      </c>
      <c r="F34" s="14">
        <v>1552</v>
      </c>
      <c r="G34" s="14">
        <v>1712</v>
      </c>
      <c r="H34" s="14"/>
      <c r="I34" s="6">
        <v>1.589</v>
      </c>
      <c r="J34" s="7">
        <v>42.085000000000001</v>
      </c>
      <c r="K34" s="13">
        <v>51.052</v>
      </c>
      <c r="L34" s="18">
        <v>11.157</v>
      </c>
      <c r="M34" s="13">
        <v>1.204</v>
      </c>
      <c r="N34" s="13">
        <v>6.7859999999999996</v>
      </c>
    </row>
    <row r="35" spans="1:14" x14ac:dyDescent="0.3">
      <c r="A35" s="5" t="s">
        <v>43</v>
      </c>
      <c r="B35" s="5">
        <v>4099994</v>
      </c>
      <c r="C35" s="8"/>
      <c r="D35" s="7">
        <v>251662.9504</v>
      </c>
      <c r="E35" s="14">
        <v>665</v>
      </c>
      <c r="F35" s="14">
        <v>758</v>
      </c>
      <c r="G35" s="14">
        <v>846</v>
      </c>
      <c r="H35" s="14"/>
      <c r="I35" s="6">
        <v>1.696</v>
      </c>
      <c r="J35" s="7">
        <v>57.722000000000001</v>
      </c>
      <c r="K35" s="13">
        <v>50.673999999999999</v>
      </c>
      <c r="L35" s="18">
        <v>9.77</v>
      </c>
      <c r="M35" s="13">
        <v>0.89400000000000002</v>
      </c>
      <c r="N35" s="13">
        <v>3.6850000000000001</v>
      </c>
    </row>
    <row r="36" spans="1:14" x14ac:dyDescent="0.3">
      <c r="A36" s="5" t="s">
        <v>44</v>
      </c>
      <c r="B36" s="5">
        <v>4505991</v>
      </c>
      <c r="C36" s="8"/>
      <c r="D36" s="7">
        <v>492775.21919999999</v>
      </c>
      <c r="E36" s="14">
        <v>1650</v>
      </c>
      <c r="F36" s="14">
        <v>1781</v>
      </c>
      <c r="G36" s="14">
        <v>1930</v>
      </c>
      <c r="H36" s="14"/>
      <c r="I36" s="6">
        <v>1.867</v>
      </c>
      <c r="J36" s="7">
        <v>57.488</v>
      </c>
      <c r="K36" s="13">
        <v>51.234000000000002</v>
      </c>
      <c r="L36" s="18">
        <v>2.8090000000000002</v>
      </c>
      <c r="M36" s="13">
        <v>0.27200000000000002</v>
      </c>
      <c r="N36" s="13">
        <v>0.73499999999999999</v>
      </c>
    </row>
    <row r="37" spans="1:14" x14ac:dyDescent="0.3">
      <c r="A37" s="5" t="s">
        <v>45</v>
      </c>
      <c r="B37" s="5">
        <v>4599991</v>
      </c>
      <c r="C37" s="8"/>
      <c r="D37" s="7">
        <v>423797.99040000001</v>
      </c>
      <c r="E37" s="14">
        <v>1096</v>
      </c>
      <c r="F37" s="14">
        <v>1182</v>
      </c>
      <c r="G37" s="14">
        <v>1273</v>
      </c>
      <c r="H37" s="14"/>
      <c r="I37" s="6">
        <v>2.1059999999999999</v>
      </c>
      <c r="J37" s="7">
        <v>69.745000000000005</v>
      </c>
      <c r="K37" s="13">
        <v>51.564</v>
      </c>
      <c r="L37" s="18">
        <v>4.3959999999999999</v>
      </c>
      <c r="M37" s="13">
        <v>0.32800000000000001</v>
      </c>
      <c r="N37" s="13">
        <v>1.1559999999999999</v>
      </c>
    </row>
    <row r="38" spans="1:14" x14ac:dyDescent="0.3">
      <c r="A38" s="5" t="s">
        <v>46</v>
      </c>
      <c r="B38" s="5">
        <v>4599992</v>
      </c>
      <c r="C38" s="8"/>
      <c r="D38" s="7">
        <v>494728.06400000001</v>
      </c>
      <c r="E38" s="14">
        <v>1412</v>
      </c>
      <c r="F38" s="14">
        <v>1524</v>
      </c>
      <c r="G38" s="14">
        <v>1617</v>
      </c>
      <c r="H38" s="14"/>
      <c r="I38" s="6">
        <v>1.901</v>
      </c>
      <c r="J38" s="7">
        <v>62.372</v>
      </c>
      <c r="K38" s="13">
        <v>51.305999999999997</v>
      </c>
      <c r="L38" s="18">
        <v>5.4189999999999996</v>
      </c>
      <c r="M38" s="13">
        <v>0.64500000000000002</v>
      </c>
      <c r="N38" s="13">
        <v>2.4580000000000002</v>
      </c>
    </row>
    <row r="39" spans="1:14" x14ac:dyDescent="0.3">
      <c r="A39" s="5" t="s">
        <v>47</v>
      </c>
      <c r="B39" s="5">
        <v>4599993</v>
      </c>
      <c r="C39" s="8"/>
      <c r="D39" s="7">
        <v>299539.07199999999</v>
      </c>
      <c r="E39" s="14">
        <v>920</v>
      </c>
      <c r="F39" s="14">
        <v>1019</v>
      </c>
      <c r="G39" s="14">
        <v>1125</v>
      </c>
      <c r="H39" s="14"/>
      <c r="I39" s="6">
        <v>1.9</v>
      </c>
      <c r="J39" s="7">
        <v>61.051000000000002</v>
      </c>
      <c r="K39" s="13">
        <v>52.055999999999997</v>
      </c>
      <c r="L39" s="18">
        <v>3.282</v>
      </c>
      <c r="M39" s="13">
        <v>0.36099999999999999</v>
      </c>
      <c r="N39" s="13">
        <v>0.78900000000000003</v>
      </c>
    </row>
    <row r="40" spans="1:14" x14ac:dyDescent="0.3">
      <c r="A40" s="5" t="s">
        <v>48</v>
      </c>
      <c r="B40" s="5">
        <v>5030991</v>
      </c>
      <c r="C40" s="8"/>
      <c r="D40" s="7">
        <v>625642.47039999999</v>
      </c>
      <c r="E40" s="14">
        <v>2062</v>
      </c>
      <c r="F40" s="14">
        <v>2304</v>
      </c>
      <c r="G40" s="14">
        <v>2557</v>
      </c>
      <c r="H40" s="14"/>
      <c r="I40" s="6">
        <v>1.518</v>
      </c>
      <c r="J40" s="7">
        <v>57.75</v>
      </c>
      <c r="K40" s="13">
        <v>53.247</v>
      </c>
      <c r="L40" s="18">
        <v>4.2389999999999999</v>
      </c>
      <c r="M40" s="13">
        <v>0.35299999999999998</v>
      </c>
      <c r="N40" s="13">
        <v>0.99299999999999999</v>
      </c>
    </row>
    <row r="41" spans="1:14" x14ac:dyDescent="0.3">
      <c r="A41" s="5" t="s">
        <v>49</v>
      </c>
      <c r="B41" s="5">
        <v>5030992</v>
      </c>
      <c r="C41" s="8"/>
      <c r="D41" s="7">
        <v>647352.52480000001</v>
      </c>
      <c r="E41" s="14">
        <v>2240</v>
      </c>
      <c r="F41" s="14">
        <v>2467</v>
      </c>
      <c r="G41" s="14">
        <v>2680</v>
      </c>
      <c r="H41" s="14"/>
      <c r="I41" s="6">
        <v>1.6779999999999999</v>
      </c>
      <c r="J41" s="7">
        <v>64.281000000000006</v>
      </c>
      <c r="K41" s="13">
        <v>53.287999999999997</v>
      </c>
      <c r="L41" s="18">
        <v>2.9079999999999999</v>
      </c>
      <c r="M41" s="13">
        <v>0.41099999999999998</v>
      </c>
      <c r="N41" s="13">
        <v>0.96399999999999997</v>
      </c>
    </row>
    <row r="42" spans="1:14" x14ac:dyDescent="0.3">
      <c r="A42" s="5" t="s">
        <v>50</v>
      </c>
      <c r="B42" s="5">
        <v>5030993</v>
      </c>
      <c r="C42" s="8"/>
      <c r="D42" s="7">
        <v>696490.00959999999</v>
      </c>
      <c r="E42" s="14">
        <v>2634</v>
      </c>
      <c r="F42" s="14">
        <v>2864</v>
      </c>
      <c r="G42" s="14">
        <v>3099</v>
      </c>
      <c r="H42" s="14"/>
      <c r="I42" s="6">
        <v>1.645</v>
      </c>
      <c r="J42" s="7">
        <v>62.497</v>
      </c>
      <c r="K42" s="13">
        <v>53.482999999999997</v>
      </c>
      <c r="L42" s="18">
        <v>4.577</v>
      </c>
      <c r="M42" s="13">
        <v>0.39200000000000002</v>
      </c>
      <c r="N42" s="13">
        <v>1.1950000000000001</v>
      </c>
    </row>
    <row r="43" spans="1:14" x14ac:dyDescent="0.3">
      <c r="A43" s="5" t="s">
        <v>51</v>
      </c>
      <c r="B43" s="5">
        <v>5535001</v>
      </c>
      <c r="C43" s="8"/>
      <c r="D43" s="7">
        <v>266932.27519999997</v>
      </c>
      <c r="E43" s="14">
        <v>765</v>
      </c>
      <c r="F43" s="14">
        <v>845</v>
      </c>
      <c r="G43" s="14">
        <v>931</v>
      </c>
      <c r="H43" s="14"/>
      <c r="I43" s="6">
        <v>1.4410000000000001</v>
      </c>
      <c r="J43" s="7">
        <v>56.63</v>
      </c>
      <c r="K43" s="13">
        <v>54.106999999999999</v>
      </c>
      <c r="L43" s="18">
        <v>4.9489999999999998</v>
      </c>
      <c r="M43" s="13">
        <v>0.55200000000000005</v>
      </c>
      <c r="N43" s="13">
        <v>1.724</v>
      </c>
    </row>
    <row r="44" spans="1:14" x14ac:dyDescent="0.3">
      <c r="A44" s="5" t="s">
        <v>52</v>
      </c>
      <c r="B44" s="5">
        <v>5535991</v>
      </c>
      <c r="C44" s="8"/>
      <c r="D44" s="7">
        <v>592982.45120000001</v>
      </c>
      <c r="E44" s="14">
        <v>1764</v>
      </c>
      <c r="F44" s="14">
        <v>1912</v>
      </c>
      <c r="G44" s="14">
        <v>2085</v>
      </c>
      <c r="H44" s="14"/>
      <c r="I44" s="6">
        <v>1.7270000000000001</v>
      </c>
      <c r="J44" s="7">
        <v>65.081000000000003</v>
      </c>
      <c r="K44" s="13">
        <v>52.353999999999999</v>
      </c>
      <c r="L44" s="18">
        <v>2.948</v>
      </c>
      <c r="M44" s="13">
        <v>0.28899999999999998</v>
      </c>
      <c r="N44" s="13">
        <v>0.70399999999999996</v>
      </c>
    </row>
    <row r="45" spans="1:14" x14ac:dyDescent="0.3">
      <c r="A45" s="5" t="s">
        <v>53</v>
      </c>
      <c r="B45" s="5">
        <v>5599991</v>
      </c>
      <c r="C45" s="8"/>
      <c r="D45" s="7">
        <v>285642.70079999999</v>
      </c>
      <c r="E45" s="14">
        <v>1034</v>
      </c>
      <c r="F45" s="14">
        <v>1144</v>
      </c>
      <c r="G45" s="14">
        <v>1268</v>
      </c>
      <c r="H45" s="14"/>
      <c r="I45" s="6">
        <v>1.625</v>
      </c>
      <c r="J45" s="7">
        <v>58.064</v>
      </c>
      <c r="K45" s="13">
        <v>52.915999999999997</v>
      </c>
      <c r="L45" s="18">
        <v>2.6219999999999999</v>
      </c>
      <c r="M45" s="13">
        <v>0.36399999999999999</v>
      </c>
      <c r="N45" s="13">
        <v>0.88100000000000001</v>
      </c>
    </row>
    <row r="46" spans="1:14" x14ac:dyDescent="0.3">
      <c r="A46" s="5" t="s">
        <v>54</v>
      </c>
      <c r="B46" s="5">
        <v>5599992</v>
      </c>
      <c r="C46" s="8"/>
      <c r="D46" s="7">
        <v>229312.20480000001</v>
      </c>
      <c r="E46" s="14">
        <v>724</v>
      </c>
      <c r="F46" s="14">
        <v>819</v>
      </c>
      <c r="G46" s="14">
        <v>922</v>
      </c>
      <c r="H46" s="14"/>
      <c r="I46" s="6">
        <v>1.601</v>
      </c>
      <c r="J46" s="7">
        <v>58.838000000000001</v>
      </c>
      <c r="K46" s="13">
        <v>52.665999999999997</v>
      </c>
      <c r="L46" s="18">
        <v>4.827</v>
      </c>
      <c r="M46" s="13">
        <v>0.66</v>
      </c>
      <c r="N46" s="13">
        <v>1.883</v>
      </c>
    </row>
    <row r="47" spans="1:14" x14ac:dyDescent="0.3">
      <c r="A47" s="5" t="s">
        <v>55</v>
      </c>
      <c r="B47" s="5">
        <v>6000991</v>
      </c>
      <c r="C47" s="8"/>
      <c r="D47" s="7">
        <v>157890.3296</v>
      </c>
      <c r="E47" s="14">
        <v>454</v>
      </c>
      <c r="F47" s="14">
        <v>503</v>
      </c>
      <c r="G47" s="14">
        <v>553</v>
      </c>
      <c r="H47" s="14"/>
      <c r="I47" s="6">
        <v>1.45</v>
      </c>
      <c r="J47" s="7">
        <v>67.605000000000004</v>
      </c>
      <c r="K47" s="13">
        <v>55.655999999999999</v>
      </c>
      <c r="L47" s="18">
        <v>5.8630000000000004</v>
      </c>
      <c r="M47" s="13">
        <v>0.308</v>
      </c>
      <c r="N47" s="13">
        <v>0.624</v>
      </c>
    </row>
    <row r="48" spans="1:14" x14ac:dyDescent="0.3">
      <c r="A48" s="5" t="s">
        <v>56</v>
      </c>
      <c r="B48" s="5">
        <v>6099991</v>
      </c>
      <c r="C48" s="8"/>
      <c r="D48" s="7">
        <v>197160.62719999999</v>
      </c>
      <c r="E48" s="14">
        <v>617</v>
      </c>
      <c r="F48" s="14">
        <v>709</v>
      </c>
      <c r="G48" s="14">
        <v>796</v>
      </c>
      <c r="H48" s="14"/>
      <c r="I48" s="6">
        <v>1.331</v>
      </c>
      <c r="J48" s="7">
        <v>53.743000000000002</v>
      </c>
      <c r="K48" s="13">
        <v>53.845999999999997</v>
      </c>
      <c r="L48" s="18">
        <v>5.5419999999999998</v>
      </c>
      <c r="M48" s="13">
        <v>0.74299999999999999</v>
      </c>
      <c r="N48" s="13">
        <v>1.5469999999999999</v>
      </c>
    </row>
    <row r="49" spans="1:14" x14ac:dyDescent="0.3">
      <c r="A49" s="5" t="s">
        <v>57</v>
      </c>
      <c r="B49" s="5">
        <v>6099992</v>
      </c>
      <c r="C49" s="8"/>
      <c r="D49" s="7">
        <v>273134.48959999997</v>
      </c>
      <c r="E49" s="14">
        <v>1322</v>
      </c>
      <c r="F49" s="14">
        <v>1416</v>
      </c>
      <c r="G49" s="14">
        <v>1513</v>
      </c>
      <c r="H49" s="14"/>
      <c r="I49" s="6">
        <v>1.26</v>
      </c>
      <c r="J49" s="7">
        <v>48.253</v>
      </c>
      <c r="K49" s="13">
        <v>53.329000000000001</v>
      </c>
      <c r="L49" s="18">
        <v>5.2569999999999997</v>
      </c>
      <c r="M49" s="13">
        <v>0.751</v>
      </c>
      <c r="N49" s="13">
        <v>1.881</v>
      </c>
    </row>
    <row r="50" spans="1:14" x14ac:dyDescent="0.3">
      <c r="A50" s="5" t="s">
        <v>58</v>
      </c>
      <c r="B50" s="5">
        <v>6099993</v>
      </c>
      <c r="C50" s="8"/>
      <c r="D50" s="7">
        <v>231665.89439999999</v>
      </c>
      <c r="E50" s="14">
        <v>1116</v>
      </c>
      <c r="F50" s="14">
        <v>1209</v>
      </c>
      <c r="G50" s="14">
        <v>1313</v>
      </c>
      <c r="H50" s="14"/>
      <c r="I50" s="6">
        <v>1.345</v>
      </c>
      <c r="J50" s="7">
        <v>56.646999999999998</v>
      </c>
      <c r="K50" s="13">
        <v>53.128999999999998</v>
      </c>
      <c r="L50" s="18">
        <v>2.4550000000000001</v>
      </c>
      <c r="M50" s="13">
        <v>0.17399999999999999</v>
      </c>
      <c r="N50" s="13">
        <v>0.36599999999999999</v>
      </c>
    </row>
    <row r="51" spans="1:14" x14ac:dyDescent="0.3">
      <c r="A51" s="5" t="s">
        <v>59</v>
      </c>
      <c r="B51" s="5">
        <v>6099994</v>
      </c>
      <c r="C51" s="8"/>
      <c r="D51" s="7">
        <v>114444.26240000001</v>
      </c>
      <c r="E51" s="14">
        <v>292</v>
      </c>
      <c r="F51" s="14">
        <v>340</v>
      </c>
      <c r="G51" s="14">
        <v>393</v>
      </c>
      <c r="H51" s="14"/>
      <c r="I51" s="6">
        <v>1.2410000000000001</v>
      </c>
      <c r="J51" s="7">
        <v>54.351999999999997</v>
      </c>
      <c r="K51" s="13">
        <v>55.820999999999998</v>
      </c>
      <c r="L51" s="18">
        <v>5.9790000000000001</v>
      </c>
      <c r="M51" s="13">
        <v>1.113</v>
      </c>
      <c r="N51" s="13">
        <v>2.0390000000000001</v>
      </c>
    </row>
    <row r="52" spans="1:14" x14ac:dyDescent="0.3">
      <c r="A52" s="5" t="s">
        <v>60</v>
      </c>
      <c r="B52" s="5">
        <v>6500991</v>
      </c>
      <c r="C52" s="8"/>
      <c r="D52" s="7">
        <v>278421.5552</v>
      </c>
      <c r="E52" s="14">
        <v>621</v>
      </c>
      <c r="F52" s="14">
        <v>697</v>
      </c>
      <c r="G52" s="14">
        <v>784</v>
      </c>
      <c r="H52" s="14"/>
      <c r="I52" s="6">
        <v>1.2350000000000001</v>
      </c>
      <c r="J52" s="7">
        <v>52.511000000000003</v>
      </c>
      <c r="K52" s="13">
        <v>51.954000000000001</v>
      </c>
      <c r="L52" s="18">
        <v>8.7720000000000002</v>
      </c>
      <c r="M52" s="13">
        <v>1.129</v>
      </c>
      <c r="N52" s="13">
        <v>3.8279999999999998</v>
      </c>
    </row>
    <row r="53" spans="1:14" x14ac:dyDescent="0.3">
      <c r="A53" s="5" t="s">
        <v>61</v>
      </c>
      <c r="B53" s="5">
        <v>6599991</v>
      </c>
      <c r="C53" s="8"/>
      <c r="D53" s="7">
        <v>310375.83360000001</v>
      </c>
      <c r="E53" s="14">
        <v>1070</v>
      </c>
      <c r="F53" s="14">
        <v>1166</v>
      </c>
      <c r="G53" s="14">
        <v>1265</v>
      </c>
      <c r="H53" s="14"/>
      <c r="I53" s="6">
        <v>1.488</v>
      </c>
      <c r="J53" s="7">
        <v>56.168999999999997</v>
      </c>
      <c r="K53" s="13">
        <v>52.712000000000003</v>
      </c>
      <c r="L53" s="18">
        <v>4.6989999999999998</v>
      </c>
      <c r="M53" s="13">
        <v>0.64900000000000002</v>
      </c>
      <c r="N53" s="13">
        <v>1.819</v>
      </c>
    </row>
    <row r="54" spans="1:14" x14ac:dyDescent="0.3">
      <c r="A54" s="5" t="s">
        <v>62</v>
      </c>
      <c r="B54" s="5">
        <v>6599992</v>
      </c>
      <c r="C54" s="8"/>
      <c r="D54" s="7">
        <v>99354.623999999996</v>
      </c>
      <c r="E54" s="14">
        <v>473</v>
      </c>
      <c r="F54" s="14">
        <v>539</v>
      </c>
      <c r="G54" s="14">
        <v>619</v>
      </c>
      <c r="H54" s="14"/>
      <c r="I54" s="6">
        <v>1.397</v>
      </c>
      <c r="J54" s="7">
        <v>42.59</v>
      </c>
      <c r="K54" s="13">
        <v>52.463999999999999</v>
      </c>
      <c r="L54" s="18">
        <v>7.0940000000000003</v>
      </c>
      <c r="M54" s="13">
        <v>0.28599999999999998</v>
      </c>
      <c r="N54" s="13">
        <v>0.67700000000000005</v>
      </c>
    </row>
    <row r="55" spans="1:14" x14ac:dyDescent="0.3">
      <c r="A55" s="5" t="s">
        <v>63</v>
      </c>
      <c r="B55" s="5">
        <v>6599993</v>
      </c>
      <c r="C55" s="8"/>
      <c r="D55" s="7">
        <v>220305.33119999999</v>
      </c>
      <c r="E55" s="14">
        <v>980</v>
      </c>
      <c r="F55" s="14">
        <v>1066</v>
      </c>
      <c r="G55" s="14">
        <v>1161</v>
      </c>
      <c r="H55" s="14"/>
      <c r="I55" s="6">
        <v>1.6719999999999999</v>
      </c>
      <c r="J55" s="7">
        <v>57.826000000000001</v>
      </c>
      <c r="K55" s="13">
        <v>52.067999999999998</v>
      </c>
      <c r="L55" s="18">
        <v>5.69</v>
      </c>
      <c r="M55" s="13">
        <v>0.49</v>
      </c>
      <c r="N55" s="13">
        <v>1.1679999999999999</v>
      </c>
    </row>
    <row r="56" spans="1:14" x14ac:dyDescent="0.3">
      <c r="A56" s="5" t="s">
        <v>64</v>
      </c>
      <c r="B56" s="5">
        <v>6599994</v>
      </c>
      <c r="C56" s="8"/>
      <c r="D56" s="7">
        <v>209953.48480000001</v>
      </c>
      <c r="E56" s="14">
        <v>671</v>
      </c>
      <c r="F56" s="14">
        <v>745</v>
      </c>
      <c r="G56" s="14">
        <v>834</v>
      </c>
      <c r="H56" s="14"/>
      <c r="I56" s="6">
        <v>1.4359999999999999</v>
      </c>
      <c r="J56" s="7">
        <v>58.58</v>
      </c>
      <c r="K56" s="13">
        <v>51.822000000000003</v>
      </c>
      <c r="L56" s="18">
        <v>5.798</v>
      </c>
      <c r="M56" s="13">
        <v>0.51500000000000001</v>
      </c>
      <c r="N56" s="13">
        <v>1.335</v>
      </c>
    </row>
    <row r="57" spans="1:14" x14ac:dyDescent="0.3">
      <c r="A57" s="5" t="s">
        <v>65</v>
      </c>
      <c r="B57" s="5">
        <v>7099991</v>
      </c>
      <c r="C57" s="8"/>
      <c r="D57" s="7">
        <v>526690.84160000004</v>
      </c>
      <c r="E57" s="14">
        <v>1227</v>
      </c>
      <c r="F57" s="14">
        <v>1476</v>
      </c>
      <c r="G57" s="14">
        <v>1691</v>
      </c>
      <c r="H57" s="14"/>
      <c r="I57" s="6">
        <v>1.514</v>
      </c>
      <c r="J57" s="7">
        <v>43.518000000000001</v>
      </c>
      <c r="K57" s="13">
        <v>52.436</v>
      </c>
      <c r="L57" s="18">
        <v>3.08</v>
      </c>
      <c r="M57" s="13">
        <v>0.19700000000000001</v>
      </c>
      <c r="N57" s="13">
        <v>0.79300000000000004</v>
      </c>
    </row>
    <row r="58" spans="1:14" x14ac:dyDescent="0.3">
      <c r="A58" s="5" t="s">
        <v>66</v>
      </c>
      <c r="B58" s="5">
        <v>7099992</v>
      </c>
      <c r="C58" s="8"/>
      <c r="D58" s="7">
        <v>563117.82400000002</v>
      </c>
      <c r="E58" s="14">
        <v>1201</v>
      </c>
      <c r="F58" s="14">
        <v>1519</v>
      </c>
      <c r="G58" s="14">
        <v>1883</v>
      </c>
      <c r="H58" s="14"/>
      <c r="I58" s="6">
        <v>1.6950000000000001</v>
      </c>
      <c r="J58" s="7">
        <v>55.597000000000001</v>
      </c>
      <c r="K58" s="13">
        <v>51.331000000000003</v>
      </c>
      <c r="L58" s="18">
        <v>4.58</v>
      </c>
      <c r="M58" s="13">
        <v>0.27300000000000002</v>
      </c>
      <c r="N58" s="13">
        <v>0.91600000000000004</v>
      </c>
    </row>
    <row r="59" spans="1:14" x14ac:dyDescent="0.3">
      <c r="A59" s="5" t="s">
        <v>67</v>
      </c>
      <c r="B59" s="5">
        <v>7099993</v>
      </c>
      <c r="C59" s="8"/>
      <c r="D59" s="7">
        <v>480361.21600000001</v>
      </c>
      <c r="E59" s="14">
        <v>900</v>
      </c>
      <c r="F59" s="14">
        <v>1051</v>
      </c>
      <c r="G59" s="14">
        <v>1284</v>
      </c>
      <c r="H59" s="14"/>
      <c r="I59" s="6">
        <v>1.508</v>
      </c>
      <c r="J59" s="7">
        <v>45.421999999999997</v>
      </c>
      <c r="K59" s="13">
        <v>53.677</v>
      </c>
      <c r="L59" s="18">
        <v>8.7249999999999996</v>
      </c>
      <c r="M59" s="13">
        <v>0.79100000000000004</v>
      </c>
      <c r="N59" s="13">
        <v>4.3719999999999999</v>
      </c>
    </row>
    <row r="60" spans="1:14" x14ac:dyDescent="0.3">
      <c r="A60" s="5" t="s">
        <v>68</v>
      </c>
      <c r="B60" s="5">
        <v>7099994</v>
      </c>
      <c r="C60" s="8"/>
      <c r="D60" s="7">
        <v>447600.2304</v>
      </c>
      <c r="E60" s="14">
        <v>1045</v>
      </c>
      <c r="F60" s="14">
        <v>1356</v>
      </c>
      <c r="G60" s="14">
        <v>1736</v>
      </c>
      <c r="H60" s="14"/>
      <c r="I60" s="6">
        <v>1.587</v>
      </c>
      <c r="J60" s="7">
        <v>54.198</v>
      </c>
      <c r="K60" s="13">
        <v>51.290999999999997</v>
      </c>
      <c r="L60" s="18">
        <v>8.4</v>
      </c>
      <c r="M60" s="13">
        <v>1.0129999999999999</v>
      </c>
      <c r="N60" s="13">
        <v>4.7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pane ySplit="1" topLeftCell="A2" activePane="bottomLeft" state="frozen"/>
      <selection pane="bottomLeft" activeCell="K1" sqref="K1:K1048576"/>
    </sheetView>
  </sheetViews>
  <sheetFormatPr defaultRowHeight="14.4" x14ac:dyDescent="0.3"/>
  <cols>
    <col min="1" max="1" width="14.33203125" customWidth="1"/>
    <col min="2" max="2" width="11.44140625" customWidth="1"/>
    <col min="3" max="3" width="17.109375" customWidth="1"/>
    <col min="4" max="9" width="14.33203125" customWidth="1"/>
    <col min="10" max="13" width="11.44140625" customWidth="1"/>
    <col min="14" max="17" width="14.33203125" customWidth="1"/>
  </cols>
  <sheetData>
    <row r="1" spans="1:17" ht="86.4" x14ac:dyDescent="0.3">
      <c r="A1" s="4" t="s">
        <v>0</v>
      </c>
      <c r="B1" s="1" t="s">
        <v>1</v>
      </c>
      <c r="C1" s="4" t="s">
        <v>75</v>
      </c>
      <c r="D1" s="11" t="s">
        <v>76</v>
      </c>
      <c r="E1" s="11" t="s">
        <v>77</v>
      </c>
      <c r="F1" s="11" t="s">
        <v>80</v>
      </c>
      <c r="G1" s="11" t="s">
        <v>79</v>
      </c>
      <c r="H1" s="11" t="s">
        <v>81</v>
      </c>
      <c r="I1" s="11" t="s">
        <v>70</v>
      </c>
      <c r="J1" s="4" t="s">
        <v>83</v>
      </c>
      <c r="K1" s="4" t="s">
        <v>84</v>
      </c>
      <c r="L1" s="4" t="s">
        <v>85</v>
      </c>
      <c r="M1" s="4" t="s">
        <v>86</v>
      </c>
      <c r="N1" s="1" t="s">
        <v>87</v>
      </c>
      <c r="O1" s="1" t="s">
        <v>72</v>
      </c>
      <c r="P1" s="1" t="s">
        <v>73</v>
      </c>
      <c r="Q1" s="1" t="s">
        <v>71</v>
      </c>
    </row>
    <row r="2" spans="1:17" x14ac:dyDescent="0.3">
      <c r="A2" s="5" t="s">
        <v>10</v>
      </c>
      <c r="B2" s="5">
        <v>99991</v>
      </c>
      <c r="C2" s="8"/>
      <c r="D2" s="9">
        <v>2.5</v>
      </c>
      <c r="E2" s="9">
        <v>3</v>
      </c>
      <c r="F2" s="9">
        <v>2.75</v>
      </c>
      <c r="G2" s="9">
        <v>1.5</v>
      </c>
      <c r="H2">
        <v>25</v>
      </c>
      <c r="I2" s="10">
        <v>750</v>
      </c>
      <c r="J2" s="17">
        <v>185</v>
      </c>
      <c r="K2" s="17">
        <v>324</v>
      </c>
      <c r="L2" s="17">
        <v>404</v>
      </c>
      <c r="M2" s="16">
        <v>912.10709014801796</v>
      </c>
      <c r="N2" s="12">
        <f>J2+K2+L2*0.5</f>
        <v>711</v>
      </c>
      <c r="O2" s="15">
        <f>J2/(J2+K2)*100</f>
        <v>36.345776031434184</v>
      </c>
      <c r="P2" s="15">
        <f>L2/M2*100</f>
        <v>44.293044573794326</v>
      </c>
      <c r="Q2" s="9">
        <f>M2/Verotussuunnittelun_tiedot!D2*1000</f>
        <v>3.344552174934035</v>
      </c>
    </row>
    <row r="3" spans="1:17" x14ac:dyDescent="0.3">
      <c r="A3" s="5" t="s">
        <v>11</v>
      </c>
      <c r="B3" s="5">
        <v>99992</v>
      </c>
      <c r="C3" s="8"/>
      <c r="D3" s="9">
        <v>2.5</v>
      </c>
      <c r="E3" s="9">
        <v>3</v>
      </c>
      <c r="F3" s="9">
        <v>2.75</v>
      </c>
      <c r="G3" s="9">
        <v>1.5</v>
      </c>
      <c r="H3">
        <v>25</v>
      </c>
      <c r="I3" s="10">
        <v>584</v>
      </c>
      <c r="J3" s="17">
        <v>60</v>
      </c>
      <c r="K3" s="17">
        <v>102</v>
      </c>
      <c r="L3" s="17">
        <v>216</v>
      </c>
      <c r="M3" s="16">
        <v>377.514258630462</v>
      </c>
      <c r="N3" s="12">
        <f t="shared" ref="N3:N14" si="0">J3+K3+L3*0.5</f>
        <v>270</v>
      </c>
      <c r="O3" s="15">
        <f>J3/(J3+K3)*100</f>
        <v>37.037037037037038</v>
      </c>
      <c r="P3" s="15">
        <f t="shared" ref="P3:P14" si="1">L3/M3*100</f>
        <v>57.216381914579884</v>
      </c>
      <c r="Q3" s="9">
        <f>M3/Verotussuunnittelun_tiedot!D3*1000</f>
        <v>1.7767218179248239</v>
      </c>
    </row>
    <row r="4" spans="1:17" x14ac:dyDescent="0.3">
      <c r="A4" s="5" t="s">
        <v>12</v>
      </c>
      <c r="B4" s="5">
        <v>99993</v>
      </c>
      <c r="C4" s="8"/>
      <c r="D4" s="9">
        <v>2.5</v>
      </c>
      <c r="E4" s="9">
        <v>3</v>
      </c>
      <c r="F4" s="9">
        <v>2.75</v>
      </c>
      <c r="G4" s="9">
        <v>1.5</v>
      </c>
      <c r="H4">
        <v>25</v>
      </c>
      <c r="I4" s="10">
        <v>557</v>
      </c>
      <c r="J4" s="17">
        <v>73</v>
      </c>
      <c r="K4" s="17">
        <v>104</v>
      </c>
      <c r="L4" s="17">
        <v>200</v>
      </c>
      <c r="M4" s="16">
        <v>376.894989318287</v>
      </c>
      <c r="N4" s="12">
        <f t="shared" si="0"/>
        <v>277</v>
      </c>
      <c r="O4" s="15">
        <f t="shared" ref="O4:O14" si="2">J4/(J4+K4)*100</f>
        <v>41.242937853107343</v>
      </c>
      <c r="P4" s="15">
        <f t="shared" si="1"/>
        <v>53.065178807962454</v>
      </c>
      <c r="Q4" s="9">
        <f>M4/Verotussuunnittelun_tiedot!D4*1000</f>
        <v>1.8594750336778496</v>
      </c>
    </row>
    <row r="5" spans="1:17" x14ac:dyDescent="0.3">
      <c r="A5" s="5" t="s">
        <v>13</v>
      </c>
      <c r="B5" s="5">
        <v>515991</v>
      </c>
      <c r="C5" s="8"/>
      <c r="D5" s="9">
        <v>2.5</v>
      </c>
      <c r="E5" s="9">
        <v>3</v>
      </c>
      <c r="F5" s="9">
        <v>2.75</v>
      </c>
      <c r="G5" s="9">
        <v>1.5</v>
      </c>
      <c r="H5">
        <v>25</v>
      </c>
      <c r="I5" s="10">
        <v>1210</v>
      </c>
      <c r="J5" s="17">
        <v>123</v>
      </c>
      <c r="K5" s="17">
        <v>185</v>
      </c>
      <c r="L5" s="17">
        <v>268</v>
      </c>
      <c r="M5" s="16">
        <v>575.078947813338</v>
      </c>
      <c r="N5" s="12">
        <f t="shared" si="0"/>
        <v>442</v>
      </c>
      <c r="O5" s="15">
        <f t="shared" si="2"/>
        <v>39.935064935064936</v>
      </c>
      <c r="P5" s="15">
        <f t="shared" si="1"/>
        <v>46.602297131382521</v>
      </c>
      <c r="Q5" s="9">
        <f>M5/Verotussuunnittelun_tiedot!D5*1000</f>
        <v>1.3072687599760193</v>
      </c>
    </row>
    <row r="6" spans="1:17" x14ac:dyDescent="0.3">
      <c r="A6" s="5" t="s">
        <v>14</v>
      </c>
      <c r="B6" s="5">
        <v>599991</v>
      </c>
      <c r="C6" s="8"/>
      <c r="D6" s="9">
        <v>2.5</v>
      </c>
      <c r="E6" s="9">
        <v>3</v>
      </c>
      <c r="F6" s="9">
        <v>2.75</v>
      </c>
      <c r="G6" s="9">
        <v>1.5</v>
      </c>
      <c r="H6">
        <v>25</v>
      </c>
      <c r="I6" s="10">
        <v>1975</v>
      </c>
      <c r="J6" s="17">
        <v>210</v>
      </c>
      <c r="K6" s="17">
        <v>440</v>
      </c>
      <c r="L6" s="17">
        <v>814</v>
      </c>
      <c r="M6" s="16">
        <v>1463.3950357545</v>
      </c>
      <c r="N6" s="12">
        <f t="shared" si="0"/>
        <v>1057</v>
      </c>
      <c r="O6" s="15">
        <f t="shared" si="2"/>
        <v>32.307692307692307</v>
      </c>
      <c r="P6" s="15">
        <f t="shared" si="1"/>
        <v>55.624078264029123</v>
      </c>
      <c r="Q6" s="9">
        <f>M6/Verotussuunnittelun_tiedot!D6*1000</f>
        <v>2.0378314628568552</v>
      </c>
    </row>
    <row r="7" spans="1:17" x14ac:dyDescent="0.3">
      <c r="A7" s="5" t="s">
        <v>15</v>
      </c>
      <c r="B7" s="5">
        <v>1005001</v>
      </c>
      <c r="C7" s="8"/>
      <c r="D7" s="9">
        <v>2.5</v>
      </c>
      <c r="E7" s="9">
        <v>3</v>
      </c>
      <c r="F7" s="9">
        <v>2.75</v>
      </c>
      <c r="G7" s="9">
        <v>1.5</v>
      </c>
      <c r="H7">
        <v>25</v>
      </c>
      <c r="I7" s="10">
        <v>1941</v>
      </c>
      <c r="J7" s="17">
        <v>281</v>
      </c>
      <c r="K7" s="17">
        <v>682</v>
      </c>
      <c r="L7" s="17">
        <v>1041</v>
      </c>
      <c r="M7" s="16">
        <v>2003.5328143510001</v>
      </c>
      <c r="N7" s="12">
        <f t="shared" si="0"/>
        <v>1483.5</v>
      </c>
      <c r="O7" s="15">
        <f t="shared" si="2"/>
        <v>29.179646936656283</v>
      </c>
      <c r="P7" s="15">
        <f t="shared" si="1"/>
        <v>51.958220626259568</v>
      </c>
      <c r="Q7" s="9">
        <f>M7/Verotussuunnittelun_tiedot!D7*1000</f>
        <v>2.8392808978932713</v>
      </c>
    </row>
    <row r="8" spans="1:17" x14ac:dyDescent="0.3">
      <c r="A8" s="5" t="s">
        <v>16</v>
      </c>
      <c r="B8" s="5">
        <v>1045991</v>
      </c>
      <c r="C8" s="8"/>
      <c r="D8" s="9">
        <v>2.5</v>
      </c>
      <c r="E8" s="9">
        <v>3</v>
      </c>
      <c r="F8" s="9">
        <v>2.75</v>
      </c>
      <c r="G8" s="9">
        <v>1.65</v>
      </c>
      <c r="H8">
        <v>25</v>
      </c>
      <c r="I8" s="10">
        <v>1219</v>
      </c>
      <c r="J8" s="17">
        <v>145</v>
      </c>
      <c r="K8" s="17">
        <v>346</v>
      </c>
      <c r="L8" s="17">
        <v>621</v>
      </c>
      <c r="M8" s="16">
        <v>1112.4809369526999</v>
      </c>
      <c r="N8" s="12">
        <f t="shared" si="0"/>
        <v>801.5</v>
      </c>
      <c r="O8" s="15">
        <f t="shared" si="2"/>
        <v>29.531568228105908</v>
      </c>
      <c r="P8" s="15">
        <f t="shared" si="1"/>
        <v>55.821181233095004</v>
      </c>
      <c r="Q8" s="9">
        <f>M8/Verotussuunnittelun_tiedot!D8*1000</f>
        <v>2.5100292264749755</v>
      </c>
    </row>
    <row r="9" spans="1:17" x14ac:dyDescent="0.3">
      <c r="A9" s="5" t="s">
        <v>17</v>
      </c>
      <c r="B9" s="5">
        <v>1099991</v>
      </c>
      <c r="C9" s="8"/>
      <c r="D9" s="9">
        <v>2.5</v>
      </c>
      <c r="E9" s="9">
        <v>3</v>
      </c>
      <c r="F9" s="9">
        <v>2.75</v>
      </c>
      <c r="G9" s="9">
        <v>1.65</v>
      </c>
      <c r="H9">
        <v>25</v>
      </c>
      <c r="I9" s="10">
        <v>1209</v>
      </c>
      <c r="J9" s="17">
        <v>241</v>
      </c>
      <c r="K9" s="17">
        <v>376</v>
      </c>
      <c r="L9" s="17">
        <v>674</v>
      </c>
      <c r="M9" s="16">
        <v>1291.4858648567799</v>
      </c>
      <c r="N9" s="12">
        <f t="shared" si="0"/>
        <v>954</v>
      </c>
      <c r="O9" s="15">
        <f t="shared" si="2"/>
        <v>39.05996758508914</v>
      </c>
      <c r="P9" s="15">
        <f t="shared" si="1"/>
        <v>52.187950200658491</v>
      </c>
      <c r="Q9" s="9">
        <f>M9/Verotussuunnittelun_tiedot!D9*1000</f>
        <v>2.9369644174863487</v>
      </c>
    </row>
    <row r="10" spans="1:17" x14ac:dyDescent="0.3">
      <c r="A10" s="5" t="s">
        <v>18</v>
      </c>
      <c r="B10" s="5">
        <v>1099992</v>
      </c>
      <c r="C10" s="8"/>
      <c r="D10" s="9">
        <v>2.5</v>
      </c>
      <c r="E10" s="9">
        <v>3</v>
      </c>
      <c r="F10" s="9">
        <v>2.75</v>
      </c>
      <c r="G10" s="9">
        <v>1.65</v>
      </c>
      <c r="H10">
        <v>25</v>
      </c>
      <c r="I10" s="10">
        <v>1545</v>
      </c>
      <c r="J10" s="17">
        <v>218</v>
      </c>
      <c r="K10" s="17">
        <v>445</v>
      </c>
      <c r="L10" s="17">
        <v>743</v>
      </c>
      <c r="M10" s="16">
        <v>1405.9159043801201</v>
      </c>
      <c r="N10" s="12">
        <f t="shared" si="0"/>
        <v>1034.5</v>
      </c>
      <c r="O10" s="15">
        <f t="shared" si="2"/>
        <v>32.880844645550525</v>
      </c>
      <c r="P10" s="15">
        <f t="shared" si="1"/>
        <v>52.848111162637053</v>
      </c>
      <c r="Q10" s="9">
        <f>M10/Verotussuunnittelun_tiedot!D10*1000</f>
        <v>2.50179052145306</v>
      </c>
    </row>
    <row r="11" spans="1:17" x14ac:dyDescent="0.3">
      <c r="A11" s="5" t="s">
        <v>19</v>
      </c>
      <c r="B11" s="5">
        <v>1500991</v>
      </c>
      <c r="C11" s="8"/>
      <c r="D11" s="9">
        <v>2.5</v>
      </c>
      <c r="E11" s="9">
        <v>3</v>
      </c>
      <c r="F11" s="9">
        <v>2.75</v>
      </c>
      <c r="G11" s="9">
        <v>1.5</v>
      </c>
      <c r="H11">
        <v>25</v>
      </c>
      <c r="I11" s="10">
        <v>529</v>
      </c>
      <c r="J11" s="17">
        <v>52</v>
      </c>
      <c r="K11" s="17">
        <v>146</v>
      </c>
      <c r="L11" s="17">
        <v>260</v>
      </c>
      <c r="M11" s="16">
        <v>458.23558572640098</v>
      </c>
      <c r="N11" s="12">
        <f t="shared" si="0"/>
        <v>328</v>
      </c>
      <c r="O11" s="15">
        <f t="shared" si="2"/>
        <v>26.262626262626267</v>
      </c>
      <c r="P11" s="15">
        <f t="shared" si="1"/>
        <v>56.739373391929973</v>
      </c>
      <c r="Q11" s="9">
        <f>M11/Verotussuunnittelun_tiedot!D11*1000</f>
        <v>2.3839002832124176</v>
      </c>
    </row>
    <row r="12" spans="1:17" x14ac:dyDescent="0.3">
      <c r="A12" s="5" t="s">
        <v>20</v>
      </c>
      <c r="B12" s="5">
        <v>1599991</v>
      </c>
      <c r="C12" s="8"/>
      <c r="D12" s="9">
        <v>2.5</v>
      </c>
      <c r="E12" s="9">
        <v>3</v>
      </c>
      <c r="F12" s="9">
        <v>2.75</v>
      </c>
      <c r="G12" s="9">
        <v>1.5</v>
      </c>
      <c r="H12">
        <v>25</v>
      </c>
      <c r="I12" s="10">
        <v>998</v>
      </c>
      <c r="J12" s="17">
        <v>179</v>
      </c>
      <c r="K12" s="17">
        <v>340</v>
      </c>
      <c r="L12" s="17">
        <v>532</v>
      </c>
      <c r="M12" s="16">
        <v>1051.0411972321799</v>
      </c>
      <c r="N12" s="12">
        <f t="shared" si="0"/>
        <v>785</v>
      </c>
      <c r="O12" s="15">
        <f t="shared" si="2"/>
        <v>34.48940269749518</v>
      </c>
      <c r="P12" s="15">
        <f t="shared" si="1"/>
        <v>50.616474539815655</v>
      </c>
      <c r="Q12" s="9">
        <f>M12/Verotussuunnittelun_tiedot!D12*1000</f>
        <v>2.8973147152815399</v>
      </c>
    </row>
    <row r="13" spans="1:17" x14ac:dyDescent="0.3">
      <c r="A13" s="5" t="s">
        <v>21</v>
      </c>
      <c r="B13" s="5">
        <v>1599992</v>
      </c>
      <c r="C13" s="8"/>
      <c r="D13" s="9">
        <v>2.5</v>
      </c>
      <c r="E13" s="9">
        <v>3</v>
      </c>
      <c r="F13" s="9">
        <v>2.75</v>
      </c>
      <c r="G13" s="9">
        <v>1.5</v>
      </c>
      <c r="H13">
        <v>25</v>
      </c>
      <c r="I13" s="10">
        <v>398</v>
      </c>
      <c r="J13" s="17">
        <v>61</v>
      </c>
      <c r="K13" s="17">
        <v>150</v>
      </c>
      <c r="L13" s="17">
        <v>203</v>
      </c>
      <c r="M13" s="16">
        <v>413.77692973213402</v>
      </c>
      <c r="N13" s="12">
        <f t="shared" si="0"/>
        <v>312.5</v>
      </c>
      <c r="O13" s="15">
        <f t="shared" si="2"/>
        <v>28.90995260663507</v>
      </c>
      <c r="P13" s="15">
        <f t="shared" si="1"/>
        <v>49.060250925883118</v>
      </c>
      <c r="Q13" s="9">
        <f>M13/Verotussuunnittelun_tiedot!D13*1000</f>
        <v>2.856424074390608</v>
      </c>
    </row>
    <row r="14" spans="1:17" x14ac:dyDescent="0.3">
      <c r="A14" s="5" t="s">
        <v>22</v>
      </c>
      <c r="B14" s="5">
        <v>1599993</v>
      </c>
      <c r="C14" s="8"/>
      <c r="D14" s="9">
        <v>2.5</v>
      </c>
      <c r="E14" s="9">
        <v>3</v>
      </c>
      <c r="F14" s="9">
        <v>2.75</v>
      </c>
      <c r="G14" s="9">
        <v>1.5</v>
      </c>
      <c r="H14">
        <v>25</v>
      </c>
      <c r="I14" s="10">
        <v>538</v>
      </c>
      <c r="J14" s="17">
        <v>138</v>
      </c>
      <c r="K14" s="17">
        <v>217</v>
      </c>
      <c r="L14" s="17">
        <v>299</v>
      </c>
      <c r="M14" s="16">
        <v>653.85414032962296</v>
      </c>
      <c r="N14" s="12">
        <f t="shared" si="0"/>
        <v>504.5</v>
      </c>
      <c r="O14" s="15">
        <f t="shared" si="2"/>
        <v>38.87323943661972</v>
      </c>
      <c r="P14" s="15">
        <f t="shared" si="1"/>
        <v>45.728853204059732</v>
      </c>
      <c r="Q14" s="9">
        <f>M14/Verotussuunnittelun_tiedot!D14*1000</f>
        <v>3.3447211898259028</v>
      </c>
    </row>
    <row r="15" spans="1:17" x14ac:dyDescent="0.3">
      <c r="A15" s="5" t="s">
        <v>23</v>
      </c>
      <c r="B15" s="5">
        <v>2099991</v>
      </c>
      <c r="C15" s="8"/>
      <c r="D15" s="9">
        <v>0.5</v>
      </c>
      <c r="E15" s="9">
        <v>1</v>
      </c>
      <c r="F15" s="9">
        <v>0.75</v>
      </c>
      <c r="G15" s="9">
        <v>1</v>
      </c>
      <c r="H15">
        <v>25</v>
      </c>
      <c r="I15" s="10">
        <v>386</v>
      </c>
      <c r="J15" s="17">
        <v>103</v>
      </c>
      <c r="K15" s="17">
        <v>50</v>
      </c>
      <c r="L15" s="17">
        <v>21</v>
      </c>
      <c r="M15" s="16">
        <v>174.155677104425</v>
      </c>
      <c r="N15" s="12">
        <f t="shared" ref="N15:N30" si="3">J15+K15+L15*0.5</f>
        <v>163.5</v>
      </c>
      <c r="O15" s="15">
        <f t="shared" ref="O15:O30" si="4">J15/(J15+K15)*100</f>
        <v>67.320261437908499</v>
      </c>
      <c r="P15" s="15">
        <f t="shared" ref="P15:P30" si="5">L15/M15*100</f>
        <v>12.058177114380401</v>
      </c>
      <c r="Q15" s="9">
        <f>M15/Verotussuunnittelun_tiedot!D15*1000</f>
        <v>0.33879631446654163</v>
      </c>
    </row>
    <row r="16" spans="1:17" x14ac:dyDescent="0.3">
      <c r="A16" s="5" t="s">
        <v>24</v>
      </c>
      <c r="B16" s="5">
        <v>2099992</v>
      </c>
      <c r="C16" s="8"/>
      <c r="D16" s="9">
        <v>0.9</v>
      </c>
      <c r="E16" s="9">
        <v>1.4</v>
      </c>
      <c r="F16" s="9">
        <v>1.1499999999999999</v>
      </c>
      <c r="G16" s="9">
        <v>1.27</v>
      </c>
      <c r="H16">
        <v>25</v>
      </c>
      <c r="I16" s="10">
        <v>1728</v>
      </c>
      <c r="J16" s="17">
        <v>1188</v>
      </c>
      <c r="K16" s="17">
        <v>1406</v>
      </c>
      <c r="L16" s="17">
        <v>625</v>
      </c>
      <c r="M16" s="16">
        <v>3218.38750807004</v>
      </c>
      <c r="N16" s="12">
        <f t="shared" si="3"/>
        <v>2906.5</v>
      </c>
      <c r="O16" s="15">
        <f t="shared" si="4"/>
        <v>45.797995373939862</v>
      </c>
      <c r="P16" s="15">
        <f t="shared" si="5"/>
        <v>19.419662748280793</v>
      </c>
      <c r="Q16" s="9">
        <f>M16/Verotussuunnittelun_tiedot!D16*1000</f>
        <v>2.1420405138859957</v>
      </c>
    </row>
    <row r="17" spans="1:17" x14ac:dyDescent="0.3">
      <c r="A17" s="5" t="s">
        <v>25</v>
      </c>
      <c r="B17" s="5">
        <v>2099993</v>
      </c>
      <c r="C17" s="8"/>
      <c r="D17" s="9">
        <v>0.4</v>
      </c>
      <c r="E17" s="9">
        <v>0.9</v>
      </c>
      <c r="F17" s="9">
        <v>0.65</v>
      </c>
      <c r="G17" s="9">
        <v>1.1499999999999999</v>
      </c>
      <c r="H17">
        <v>25</v>
      </c>
      <c r="I17" s="10">
        <v>516</v>
      </c>
      <c r="J17" s="17">
        <v>131</v>
      </c>
      <c r="K17" s="17">
        <v>106</v>
      </c>
      <c r="L17" s="17">
        <v>50</v>
      </c>
      <c r="M17" s="16">
        <v>286.498236331329</v>
      </c>
      <c r="N17" s="12">
        <f t="shared" si="3"/>
        <v>262</v>
      </c>
      <c r="O17" s="15">
        <f t="shared" si="4"/>
        <v>55.274261603375528</v>
      </c>
      <c r="P17" s="15">
        <f t="shared" si="5"/>
        <v>17.452114414476213</v>
      </c>
      <c r="Q17" s="9">
        <f>M17/Verotussuunnittelun_tiedot!D17*1000</f>
        <v>0.3606487097325759</v>
      </c>
    </row>
    <row r="18" spans="1:17" x14ac:dyDescent="0.3">
      <c r="A18" s="5" t="s">
        <v>26</v>
      </c>
      <c r="B18" s="5">
        <v>2099994</v>
      </c>
      <c r="C18" s="8"/>
      <c r="D18" s="9">
        <v>1.4</v>
      </c>
      <c r="E18" s="9">
        <v>1.9</v>
      </c>
      <c r="F18" s="9">
        <v>1.65</v>
      </c>
      <c r="G18" s="9">
        <v>1.37</v>
      </c>
      <c r="H18">
        <v>25</v>
      </c>
      <c r="I18" s="10">
        <v>1928</v>
      </c>
      <c r="J18" s="17">
        <v>220</v>
      </c>
      <c r="K18" s="17">
        <v>117</v>
      </c>
      <c r="L18" s="17">
        <v>176</v>
      </c>
      <c r="M18" s="16">
        <v>513.01121044240904</v>
      </c>
      <c r="N18" s="12">
        <f t="shared" si="3"/>
        <v>425</v>
      </c>
      <c r="O18" s="15">
        <f t="shared" si="4"/>
        <v>65.281899109792292</v>
      </c>
      <c r="P18" s="15">
        <f t="shared" si="5"/>
        <v>34.307242496362143</v>
      </c>
      <c r="Q18" s="9">
        <f>M18/Verotussuunnittelun_tiedot!D18*1000</f>
        <v>0.43909950821177313</v>
      </c>
    </row>
    <row r="19" spans="1:17" x14ac:dyDescent="0.3">
      <c r="A19" s="5" t="s">
        <v>27</v>
      </c>
      <c r="B19" s="5">
        <v>2099995</v>
      </c>
      <c r="C19" s="8"/>
      <c r="D19" s="9">
        <v>1.5</v>
      </c>
      <c r="E19" s="9">
        <v>2</v>
      </c>
      <c r="F19" s="9">
        <v>1.75</v>
      </c>
      <c r="G19" s="9">
        <v>1.5</v>
      </c>
      <c r="H19">
        <v>25</v>
      </c>
      <c r="I19" s="10">
        <v>2499</v>
      </c>
      <c r="J19" s="17">
        <v>560</v>
      </c>
      <c r="K19" s="17">
        <v>754</v>
      </c>
      <c r="L19" s="17">
        <v>661</v>
      </c>
      <c r="M19" s="16">
        <v>1974.9801290246701</v>
      </c>
      <c r="N19" s="12">
        <f t="shared" si="3"/>
        <v>1644.5</v>
      </c>
      <c r="O19" s="15">
        <f t="shared" si="4"/>
        <v>42.6179604261796</v>
      </c>
      <c r="P19" s="15">
        <f t="shared" si="5"/>
        <v>33.468691167360262</v>
      </c>
      <c r="Q19" s="9">
        <f>M19/Verotussuunnittelun_tiedot!D19*1000</f>
        <v>1.3827771098090438</v>
      </c>
    </row>
    <row r="20" spans="1:17" x14ac:dyDescent="0.3">
      <c r="A20" s="5" t="s">
        <v>28</v>
      </c>
      <c r="B20" s="5">
        <v>2099996</v>
      </c>
      <c r="C20" s="8"/>
      <c r="D20" s="9">
        <v>1.7</v>
      </c>
      <c r="E20" s="9">
        <v>2.2000000000000002</v>
      </c>
      <c r="F20" s="9">
        <v>1.95</v>
      </c>
      <c r="G20" s="9">
        <v>1.5</v>
      </c>
      <c r="H20">
        <v>25</v>
      </c>
      <c r="I20" s="10">
        <v>3411</v>
      </c>
      <c r="J20" s="17">
        <v>537</v>
      </c>
      <c r="K20" s="17">
        <v>688</v>
      </c>
      <c r="L20" s="17">
        <v>733</v>
      </c>
      <c r="M20" s="16">
        <v>1958.20355716318</v>
      </c>
      <c r="N20" s="12">
        <f t="shared" si="3"/>
        <v>1591.5</v>
      </c>
      <c r="O20" s="15">
        <f t="shared" si="4"/>
        <v>43.836734693877553</v>
      </c>
      <c r="P20" s="15">
        <f t="shared" si="5"/>
        <v>37.43226782111897</v>
      </c>
      <c r="Q20" s="9">
        <f>M20/Verotussuunnittelun_tiedot!D20*1000</f>
        <v>1.1194442511281357</v>
      </c>
    </row>
    <row r="21" spans="1:17" x14ac:dyDescent="0.3">
      <c r="A21" s="5" t="s">
        <v>29</v>
      </c>
      <c r="B21" s="5">
        <v>2099997</v>
      </c>
      <c r="C21" s="8"/>
      <c r="D21" s="9">
        <v>1.8</v>
      </c>
      <c r="E21" s="9">
        <v>2.2999999999999998</v>
      </c>
      <c r="F21" s="9">
        <v>2.0499999999999998</v>
      </c>
      <c r="G21" s="9">
        <v>1.42</v>
      </c>
      <c r="H21">
        <v>25</v>
      </c>
      <c r="I21" s="10">
        <v>1552</v>
      </c>
      <c r="J21" s="17">
        <v>139</v>
      </c>
      <c r="K21" s="17">
        <v>173</v>
      </c>
      <c r="L21" s="17">
        <v>302</v>
      </c>
      <c r="M21" s="16">
        <v>613.81149033118902</v>
      </c>
      <c r="N21" s="12">
        <f t="shared" si="3"/>
        <v>463</v>
      </c>
      <c r="O21" s="15">
        <f t="shared" si="4"/>
        <v>44.551282051282051</v>
      </c>
      <c r="P21" s="15">
        <f t="shared" si="5"/>
        <v>49.200773324893682</v>
      </c>
      <c r="Q21" s="9">
        <f>M21/Verotussuunnittelun_tiedot!D21*1000</f>
        <v>0.81063233691097569</v>
      </c>
    </row>
    <row r="22" spans="1:17" x14ac:dyDescent="0.3">
      <c r="A22" s="5" t="s">
        <v>30</v>
      </c>
      <c r="B22" s="5">
        <v>2099998</v>
      </c>
      <c r="C22" s="8"/>
      <c r="D22" s="9">
        <v>2.2000000000000002</v>
      </c>
      <c r="E22" s="9">
        <v>2.7</v>
      </c>
      <c r="F22" s="9">
        <v>2.4500000000000002</v>
      </c>
      <c r="G22" s="9">
        <v>1.5</v>
      </c>
      <c r="H22">
        <v>25</v>
      </c>
      <c r="I22" s="10">
        <v>1697</v>
      </c>
      <c r="J22" s="17">
        <v>234</v>
      </c>
      <c r="K22" s="17">
        <v>467</v>
      </c>
      <c r="L22" s="17">
        <v>728</v>
      </c>
      <c r="M22" s="16">
        <v>1429.1994511323601</v>
      </c>
      <c r="N22" s="12">
        <f t="shared" si="3"/>
        <v>1065</v>
      </c>
      <c r="O22" s="15">
        <f t="shared" si="4"/>
        <v>33.380884450784592</v>
      </c>
      <c r="P22" s="15">
        <f t="shared" si="5"/>
        <v>50.937607023512555</v>
      </c>
      <c r="Q22" s="9">
        <f>M22/Verotussuunnittelun_tiedot!D22*1000</f>
        <v>2.0628019669763051</v>
      </c>
    </row>
    <row r="23" spans="1:17" x14ac:dyDescent="0.3">
      <c r="A23" s="5" t="s">
        <v>31</v>
      </c>
      <c r="B23" s="5">
        <v>2099999</v>
      </c>
      <c r="C23" s="8"/>
      <c r="D23" s="9">
        <v>2</v>
      </c>
      <c r="E23" s="9">
        <v>2.5</v>
      </c>
      <c r="F23" s="9">
        <v>2.25</v>
      </c>
      <c r="G23" s="9">
        <v>1.5</v>
      </c>
      <c r="H23">
        <v>25</v>
      </c>
      <c r="I23" s="10">
        <v>1459</v>
      </c>
      <c r="J23" s="17">
        <v>0</v>
      </c>
      <c r="K23" s="17">
        <v>95</v>
      </c>
      <c r="L23" s="17">
        <v>245</v>
      </c>
      <c r="M23" s="16">
        <v>340.15737812270601</v>
      </c>
      <c r="N23" s="12">
        <f t="shared" si="3"/>
        <v>217.5</v>
      </c>
      <c r="O23" s="15">
        <f t="shared" si="4"/>
        <v>0</v>
      </c>
      <c r="P23" s="15">
        <f t="shared" si="5"/>
        <v>72.02548460131311</v>
      </c>
      <c r="Q23" s="9">
        <f>M23/Verotussuunnittelun_tiedot!D23*1000</f>
        <v>0.52445109855613126</v>
      </c>
    </row>
    <row r="24" spans="1:17" x14ac:dyDescent="0.3">
      <c r="A24" s="5" t="s">
        <v>32</v>
      </c>
      <c r="B24" s="5">
        <v>2599991</v>
      </c>
      <c r="C24" s="8"/>
      <c r="D24" s="9">
        <v>2</v>
      </c>
      <c r="E24" s="9">
        <v>2.5</v>
      </c>
      <c r="F24" s="9">
        <v>2.25</v>
      </c>
      <c r="G24" s="9">
        <v>1.5</v>
      </c>
      <c r="H24">
        <v>25</v>
      </c>
      <c r="I24" s="10">
        <v>1667</v>
      </c>
      <c r="J24" s="17">
        <v>52</v>
      </c>
      <c r="K24" s="17">
        <v>99</v>
      </c>
      <c r="L24" s="17">
        <v>253</v>
      </c>
      <c r="M24" s="16">
        <v>403.84322355610198</v>
      </c>
      <c r="N24" s="12">
        <f t="shared" si="3"/>
        <v>277.5</v>
      </c>
      <c r="O24" s="15">
        <f t="shared" si="4"/>
        <v>34.437086092715234</v>
      </c>
      <c r="P24" s="15">
        <f t="shared" si="5"/>
        <v>62.648073619304689</v>
      </c>
      <c r="Q24" s="9">
        <f>M24/Verotussuunnittelun_tiedot!D24*1000</f>
        <v>0.54511772687135729</v>
      </c>
    </row>
    <row r="25" spans="1:17" x14ac:dyDescent="0.3">
      <c r="A25" s="5" t="s">
        <v>33</v>
      </c>
      <c r="B25" s="5">
        <v>2599992</v>
      </c>
      <c r="C25" s="8"/>
      <c r="D25" s="9">
        <v>2.2999999999999998</v>
      </c>
      <c r="E25" s="9">
        <v>2.8</v>
      </c>
      <c r="F25" s="9">
        <v>2.5499999999999998</v>
      </c>
      <c r="G25" s="9">
        <v>1.45</v>
      </c>
      <c r="H25">
        <v>25</v>
      </c>
      <c r="I25" s="10">
        <v>2026</v>
      </c>
      <c r="J25" s="17">
        <v>148</v>
      </c>
      <c r="K25" s="17">
        <v>156</v>
      </c>
      <c r="L25" s="17">
        <v>387</v>
      </c>
      <c r="M25" s="16">
        <v>691.15833727101597</v>
      </c>
      <c r="N25" s="12">
        <f t="shared" si="3"/>
        <v>497.5</v>
      </c>
      <c r="O25" s="15">
        <f t="shared" si="4"/>
        <v>48.684210526315788</v>
      </c>
      <c r="P25" s="15">
        <f t="shared" si="5"/>
        <v>55.992958361471693</v>
      </c>
      <c r="Q25" s="9">
        <f>M25/Verotussuunnittelun_tiedot!D25*1000</f>
        <v>0.86997096021869758</v>
      </c>
    </row>
    <row r="26" spans="1:17" x14ac:dyDescent="0.3">
      <c r="A26" s="5" t="s">
        <v>34</v>
      </c>
      <c r="B26" s="5">
        <v>2599993</v>
      </c>
      <c r="C26" s="8"/>
      <c r="D26" s="9">
        <v>2.5</v>
      </c>
      <c r="E26" s="9">
        <v>3</v>
      </c>
      <c r="F26" s="9">
        <v>2.75</v>
      </c>
      <c r="G26" s="9">
        <v>1.5</v>
      </c>
      <c r="H26">
        <v>25</v>
      </c>
      <c r="I26" s="10">
        <v>2137</v>
      </c>
      <c r="J26" s="17">
        <v>173</v>
      </c>
      <c r="K26" s="17">
        <v>245</v>
      </c>
      <c r="L26" s="17">
        <v>525</v>
      </c>
      <c r="M26" s="16">
        <v>943.14863624340001</v>
      </c>
      <c r="N26" s="12">
        <f t="shared" si="3"/>
        <v>680.5</v>
      </c>
      <c r="O26" s="15">
        <f t="shared" si="4"/>
        <v>41.387559808612437</v>
      </c>
      <c r="P26" s="15">
        <f t="shared" si="5"/>
        <v>55.6646089306874</v>
      </c>
      <c r="Q26" s="9">
        <f>M26/Verotussuunnittelun_tiedot!D26*1000</f>
        <v>1.2135837072324327</v>
      </c>
    </row>
    <row r="27" spans="1:17" x14ac:dyDescent="0.3">
      <c r="A27" s="5" t="s">
        <v>35</v>
      </c>
      <c r="B27" s="5">
        <v>2599994</v>
      </c>
      <c r="C27" s="8"/>
      <c r="D27" s="9">
        <v>2.6</v>
      </c>
      <c r="E27" s="9">
        <v>3.1</v>
      </c>
      <c r="F27" s="9">
        <v>2.85</v>
      </c>
      <c r="G27" s="9">
        <v>1.5</v>
      </c>
      <c r="H27">
        <v>25</v>
      </c>
      <c r="I27" s="10">
        <v>2282</v>
      </c>
      <c r="J27" s="17">
        <v>0</v>
      </c>
      <c r="K27" s="17">
        <v>329</v>
      </c>
      <c r="L27" s="17">
        <v>889</v>
      </c>
      <c r="M27" s="16">
        <v>1217.60454714498</v>
      </c>
      <c r="N27" s="12">
        <f t="shared" si="3"/>
        <v>773.5</v>
      </c>
      <c r="O27" s="15">
        <f t="shared" si="4"/>
        <v>0</v>
      </c>
      <c r="P27" s="15">
        <f t="shared" si="5"/>
        <v>73.012210909076614</v>
      </c>
      <c r="Q27" s="9">
        <f>M27/Verotussuunnittelun_tiedot!D27*1000</f>
        <v>1.5203390031769581</v>
      </c>
    </row>
    <row r="28" spans="1:17" x14ac:dyDescent="0.3">
      <c r="A28" s="5" t="s">
        <v>36</v>
      </c>
      <c r="B28" s="5">
        <v>2599995</v>
      </c>
      <c r="C28" s="8"/>
      <c r="D28" s="9">
        <v>2.6</v>
      </c>
      <c r="E28" s="9">
        <v>3.1</v>
      </c>
      <c r="F28" s="9">
        <v>2.85</v>
      </c>
      <c r="G28" s="9">
        <v>1.5</v>
      </c>
      <c r="H28">
        <v>25</v>
      </c>
      <c r="I28" s="10">
        <v>1521</v>
      </c>
      <c r="J28" s="17">
        <v>125</v>
      </c>
      <c r="K28" s="17">
        <v>368</v>
      </c>
      <c r="L28" s="17">
        <v>729</v>
      </c>
      <c r="M28" s="16">
        <v>1221.18272160692</v>
      </c>
      <c r="N28" s="12">
        <f t="shared" si="3"/>
        <v>857.5</v>
      </c>
      <c r="O28" s="15">
        <f t="shared" si="4"/>
        <v>25.354969574036513</v>
      </c>
      <c r="P28" s="15">
        <f t="shared" si="5"/>
        <v>59.696226215903991</v>
      </c>
      <c r="Q28" s="9">
        <f>M28/Verotussuunnittelun_tiedot!D28*1000</f>
        <v>2.2887829373024351</v>
      </c>
    </row>
    <row r="29" spans="1:17" x14ac:dyDescent="0.3">
      <c r="A29" s="5" t="s">
        <v>37</v>
      </c>
      <c r="B29" s="5">
        <v>3099991</v>
      </c>
      <c r="C29" s="8"/>
      <c r="D29" s="9">
        <v>3</v>
      </c>
      <c r="E29" s="9">
        <v>3.5</v>
      </c>
      <c r="F29" s="9">
        <v>3.25</v>
      </c>
      <c r="G29" s="9">
        <v>1.5</v>
      </c>
      <c r="H29">
        <v>25</v>
      </c>
      <c r="I29" s="10">
        <v>2177</v>
      </c>
      <c r="J29" s="17">
        <v>195</v>
      </c>
      <c r="K29" s="17">
        <v>250</v>
      </c>
      <c r="L29" s="17">
        <v>757</v>
      </c>
      <c r="M29" s="16">
        <v>1201.4196330253401</v>
      </c>
      <c r="N29" s="12">
        <f t="shared" si="3"/>
        <v>823.5</v>
      </c>
      <c r="O29" s="15">
        <f t="shared" si="4"/>
        <v>43.820224719101127</v>
      </c>
      <c r="P29" s="15">
        <f t="shared" si="5"/>
        <v>63.008792198090667</v>
      </c>
      <c r="Q29" s="9">
        <f>M29/Verotussuunnittelun_tiedot!D29*1000</f>
        <v>1.7939829642860687</v>
      </c>
    </row>
    <row r="30" spans="1:17" x14ac:dyDescent="0.3">
      <c r="A30" s="5" t="s">
        <v>38</v>
      </c>
      <c r="B30" s="5">
        <v>3599991</v>
      </c>
      <c r="C30" s="8"/>
      <c r="D30" s="9">
        <v>2.5</v>
      </c>
      <c r="E30" s="9">
        <v>3</v>
      </c>
      <c r="F30" s="9">
        <v>2.75</v>
      </c>
      <c r="G30" s="9">
        <v>1.5</v>
      </c>
      <c r="H30">
        <v>25</v>
      </c>
      <c r="I30" s="10">
        <v>1264</v>
      </c>
      <c r="J30" s="17">
        <v>190</v>
      </c>
      <c r="K30" s="17">
        <v>514</v>
      </c>
      <c r="L30" s="17">
        <v>723</v>
      </c>
      <c r="M30" s="16">
        <v>1426.8174014157701</v>
      </c>
      <c r="N30" s="12">
        <f t="shared" si="3"/>
        <v>1065.5</v>
      </c>
      <c r="O30" s="15">
        <f t="shared" si="4"/>
        <v>26.988636363636363</v>
      </c>
      <c r="P30" s="15">
        <f t="shared" si="5"/>
        <v>50.672216310412111</v>
      </c>
      <c r="Q30" s="9">
        <f>M30/Verotussuunnittelun_tiedot!D30*1000</f>
        <v>3.1045088409932413</v>
      </c>
    </row>
    <row r="31" spans="1:17" x14ac:dyDescent="0.3">
      <c r="A31" s="5" t="s">
        <v>39</v>
      </c>
      <c r="B31" s="5">
        <v>3599992</v>
      </c>
      <c r="C31" s="8"/>
      <c r="D31" s="9">
        <v>2.5</v>
      </c>
      <c r="E31" s="9">
        <v>3</v>
      </c>
      <c r="F31" s="9">
        <v>2.75</v>
      </c>
      <c r="G31" s="9">
        <v>1.5</v>
      </c>
      <c r="H31">
        <v>25</v>
      </c>
      <c r="I31" s="10">
        <v>809</v>
      </c>
      <c r="J31" s="17">
        <v>138</v>
      </c>
      <c r="K31" s="17">
        <v>292</v>
      </c>
      <c r="L31" s="17">
        <v>473</v>
      </c>
      <c r="M31" s="16">
        <v>903.38487000663895</v>
      </c>
      <c r="N31" s="12">
        <f t="shared" ref="N31:N60" si="6">J31+K31+L31*0.5</f>
        <v>666.5</v>
      </c>
      <c r="O31" s="15">
        <f t="shared" ref="O31:O60" si="7">J31/(J31+K31)*100</f>
        <v>32.093023255813954</v>
      </c>
      <c r="P31" s="15">
        <f t="shared" ref="P31:P60" si="8">L31/M31*100</f>
        <v>52.358636468698435</v>
      </c>
      <c r="Q31" s="9">
        <f>M31/Verotussuunnittelun_tiedot!D31*1000</f>
        <v>3.0699653115113925</v>
      </c>
    </row>
    <row r="32" spans="1:17" x14ac:dyDescent="0.3">
      <c r="A32" s="5" t="s">
        <v>40</v>
      </c>
      <c r="B32" s="5">
        <v>4099991</v>
      </c>
      <c r="C32" s="8"/>
      <c r="D32" s="9">
        <v>2.2000000000000002</v>
      </c>
      <c r="E32" s="9">
        <v>3</v>
      </c>
      <c r="F32" s="9">
        <v>2.6</v>
      </c>
      <c r="G32" s="9">
        <v>1.32</v>
      </c>
      <c r="H32">
        <v>25</v>
      </c>
      <c r="I32" s="10">
        <v>1487</v>
      </c>
      <c r="J32" s="17">
        <v>64</v>
      </c>
      <c r="K32" s="17">
        <v>69</v>
      </c>
      <c r="L32" s="17">
        <v>64</v>
      </c>
      <c r="M32" s="16">
        <v>196.288378280426</v>
      </c>
      <c r="N32" s="12">
        <f t="shared" si="6"/>
        <v>165</v>
      </c>
      <c r="O32" s="15">
        <f t="shared" si="7"/>
        <v>48.120300751879697</v>
      </c>
      <c r="P32" s="15">
        <f t="shared" si="8"/>
        <v>32.605088778392606</v>
      </c>
      <c r="Q32" s="9">
        <f>M32/Verotussuunnittelun_tiedot!D32*1000</f>
        <v>0.34323004280974129</v>
      </c>
    </row>
    <row r="33" spans="1:17" x14ac:dyDescent="0.3">
      <c r="A33" s="5" t="s">
        <v>41</v>
      </c>
      <c r="B33" s="5">
        <v>4099992</v>
      </c>
      <c r="C33" s="8"/>
      <c r="D33" s="9">
        <v>2.2000000000000002</v>
      </c>
      <c r="E33" s="9">
        <v>3</v>
      </c>
      <c r="F33" s="9">
        <v>2.6</v>
      </c>
      <c r="G33" s="9">
        <v>1.6</v>
      </c>
      <c r="H33">
        <v>25</v>
      </c>
      <c r="I33" s="10">
        <v>928</v>
      </c>
      <c r="J33" s="17">
        <v>144</v>
      </c>
      <c r="K33" s="17">
        <v>254</v>
      </c>
      <c r="L33" s="17">
        <v>337</v>
      </c>
      <c r="M33" s="16">
        <v>734.76939534455005</v>
      </c>
      <c r="N33" s="12">
        <f t="shared" si="6"/>
        <v>566.5</v>
      </c>
      <c r="O33" s="15">
        <f t="shared" si="7"/>
        <v>36.180904522613069</v>
      </c>
      <c r="P33" s="15">
        <f t="shared" si="8"/>
        <v>45.864730095620416</v>
      </c>
      <c r="Q33" s="9">
        <f>M33/Verotussuunnittelun_tiedot!D33*1000</f>
        <v>2.0588557523931503</v>
      </c>
    </row>
    <row r="34" spans="1:17" x14ac:dyDescent="0.3">
      <c r="A34" s="5" t="s">
        <v>42</v>
      </c>
      <c r="B34" s="5">
        <v>4099993</v>
      </c>
      <c r="C34" s="8"/>
      <c r="D34" s="9">
        <v>2.2000000000000002</v>
      </c>
      <c r="E34" s="9">
        <v>3</v>
      </c>
      <c r="F34" s="9">
        <v>2.6</v>
      </c>
      <c r="G34" s="9">
        <v>1.6</v>
      </c>
      <c r="H34">
        <v>25</v>
      </c>
      <c r="I34" s="10">
        <v>1545</v>
      </c>
      <c r="J34" s="17">
        <v>129</v>
      </c>
      <c r="K34" s="17">
        <v>74</v>
      </c>
      <c r="L34" s="17">
        <v>155</v>
      </c>
      <c r="M34" s="16">
        <v>358.107693776899</v>
      </c>
      <c r="N34" s="12">
        <f t="shared" si="6"/>
        <v>280.5</v>
      </c>
      <c r="O34" s="15">
        <f t="shared" si="7"/>
        <v>63.546798029556648</v>
      </c>
      <c r="P34" s="15">
        <f t="shared" si="8"/>
        <v>43.283068946450776</v>
      </c>
      <c r="Q34" s="9">
        <f>M34/Verotussuunnittelun_tiedot!D34*1000</f>
        <v>0.60262739390044429</v>
      </c>
    </row>
    <row r="35" spans="1:17" x14ac:dyDescent="0.3">
      <c r="A35" s="5" t="s">
        <v>43</v>
      </c>
      <c r="B35" s="5">
        <v>4099994</v>
      </c>
      <c r="C35" s="8"/>
      <c r="D35" s="9">
        <v>2.2000000000000002</v>
      </c>
      <c r="E35" s="9">
        <v>3</v>
      </c>
      <c r="F35" s="9">
        <v>2.6</v>
      </c>
      <c r="G35" s="9">
        <v>1.6</v>
      </c>
      <c r="H35">
        <v>25</v>
      </c>
      <c r="I35" s="10">
        <v>654</v>
      </c>
      <c r="J35" s="17">
        <v>83</v>
      </c>
      <c r="K35" s="17">
        <v>104</v>
      </c>
      <c r="L35" s="17">
        <v>217</v>
      </c>
      <c r="M35" s="16">
        <v>403.74061554141798</v>
      </c>
      <c r="N35" s="12">
        <f t="shared" si="6"/>
        <v>295.5</v>
      </c>
      <c r="O35" s="15">
        <f t="shared" si="7"/>
        <v>44.385026737967912</v>
      </c>
      <c r="P35" s="15">
        <f t="shared" si="8"/>
        <v>53.74737929425357</v>
      </c>
      <c r="Q35" s="9">
        <f>M35/Verotussuunnittelun_tiedot!D35*1000</f>
        <v>1.6042910364823331</v>
      </c>
    </row>
    <row r="36" spans="1:17" x14ac:dyDescent="0.3">
      <c r="A36" s="5" t="s">
        <v>44</v>
      </c>
      <c r="B36" s="5">
        <v>4505991</v>
      </c>
      <c r="C36" s="8"/>
      <c r="D36" s="9">
        <v>2.5</v>
      </c>
      <c r="E36" s="9">
        <v>3.5</v>
      </c>
      <c r="F36" s="9">
        <v>3</v>
      </c>
      <c r="G36" s="9">
        <v>1.7</v>
      </c>
      <c r="H36">
        <v>25</v>
      </c>
      <c r="I36" s="10">
        <v>1478</v>
      </c>
      <c r="J36" s="17">
        <v>244</v>
      </c>
      <c r="K36" s="17">
        <v>374</v>
      </c>
      <c r="L36" s="17">
        <v>618</v>
      </c>
      <c r="M36" s="16">
        <v>1235.7271908299499</v>
      </c>
      <c r="N36" s="12">
        <f t="shared" si="6"/>
        <v>927</v>
      </c>
      <c r="O36" s="15">
        <f t="shared" si="7"/>
        <v>39.482200647249186</v>
      </c>
      <c r="P36" s="15">
        <f t="shared" si="8"/>
        <v>50.011038406052513</v>
      </c>
      <c r="Q36" s="9">
        <f>M36/Verotussuunnittelun_tiedot!D36*1000</f>
        <v>2.5076893940326412</v>
      </c>
    </row>
    <row r="37" spans="1:17" x14ac:dyDescent="0.3">
      <c r="A37" s="5" t="s">
        <v>45</v>
      </c>
      <c r="B37" s="5">
        <v>4599991</v>
      </c>
      <c r="C37" s="8"/>
      <c r="D37" s="9">
        <v>2.5</v>
      </c>
      <c r="E37" s="9">
        <v>3.5</v>
      </c>
      <c r="F37" s="9">
        <v>3</v>
      </c>
      <c r="G37" s="9">
        <v>1.7</v>
      </c>
      <c r="H37">
        <v>25</v>
      </c>
      <c r="I37" s="10">
        <v>1271</v>
      </c>
      <c r="J37" s="17">
        <v>56</v>
      </c>
      <c r="K37" s="17">
        <v>117</v>
      </c>
      <c r="L37" s="17">
        <v>461</v>
      </c>
      <c r="M37" s="16">
        <v>633.98150551651395</v>
      </c>
      <c r="N37" s="12">
        <f t="shared" si="6"/>
        <v>403.5</v>
      </c>
      <c r="O37" s="15">
        <f t="shared" si="7"/>
        <v>32.369942196531795</v>
      </c>
      <c r="P37" s="15">
        <f t="shared" si="8"/>
        <v>72.715054932780191</v>
      </c>
      <c r="Q37" s="9">
        <f>M37/Verotussuunnittelun_tiedot!D37*1000</f>
        <v>1.4959521278478294</v>
      </c>
    </row>
    <row r="38" spans="1:17" x14ac:dyDescent="0.3">
      <c r="A38" s="5" t="s">
        <v>46</v>
      </c>
      <c r="B38" s="5">
        <v>4599992</v>
      </c>
      <c r="C38" s="8"/>
      <c r="D38" s="9">
        <v>2.5</v>
      </c>
      <c r="E38" s="9">
        <v>3.5</v>
      </c>
      <c r="F38" s="9">
        <v>3</v>
      </c>
      <c r="G38" s="9">
        <v>1.7</v>
      </c>
      <c r="H38">
        <v>25</v>
      </c>
      <c r="I38" s="10">
        <v>1484</v>
      </c>
      <c r="J38" s="17">
        <v>134</v>
      </c>
      <c r="K38" s="17">
        <v>185</v>
      </c>
      <c r="L38" s="17">
        <v>506</v>
      </c>
      <c r="M38" s="16">
        <v>824.86647775842198</v>
      </c>
      <c r="N38" s="12">
        <f t="shared" si="6"/>
        <v>572</v>
      </c>
      <c r="O38" s="15">
        <f t="shared" si="7"/>
        <v>42.006269592476492</v>
      </c>
      <c r="P38" s="15">
        <f t="shared" si="8"/>
        <v>61.343261442149654</v>
      </c>
      <c r="Q38" s="9">
        <f>M38/Verotussuunnittelun_tiedot!D38*1000</f>
        <v>1.667312889204567</v>
      </c>
    </row>
    <row r="39" spans="1:17" x14ac:dyDescent="0.3">
      <c r="A39" s="5" t="s">
        <v>47</v>
      </c>
      <c r="B39" s="5">
        <v>4599993</v>
      </c>
      <c r="C39" s="8"/>
      <c r="D39" s="9">
        <v>2.5</v>
      </c>
      <c r="E39" s="9">
        <v>3.5</v>
      </c>
      <c r="F39" s="9">
        <v>3</v>
      </c>
      <c r="G39" s="9">
        <v>1.7</v>
      </c>
      <c r="H39">
        <v>25</v>
      </c>
      <c r="I39" s="10">
        <v>899</v>
      </c>
      <c r="J39" s="17">
        <v>123</v>
      </c>
      <c r="K39" s="17">
        <v>185</v>
      </c>
      <c r="L39" s="17">
        <v>372</v>
      </c>
      <c r="M39" s="16">
        <v>680.33890215395695</v>
      </c>
      <c r="N39" s="12">
        <f t="shared" ref="N39" si="9">J39+K39+L39*0.5</f>
        <v>494</v>
      </c>
      <c r="O39" s="15">
        <f t="shared" ref="O39" si="10">J39/(J39+K39)*100</f>
        <v>39.935064935064936</v>
      </c>
      <c r="P39" s="15">
        <f t="shared" ref="P39" si="11">L39/M39*100</f>
        <v>54.678631314811753</v>
      </c>
      <c r="Q39" s="9">
        <f>M39/Verotussuunnittelun_tiedot!D39*1000</f>
        <v>2.2712860048987431</v>
      </c>
    </row>
    <row r="40" spans="1:17" x14ac:dyDescent="0.3">
      <c r="A40" s="5" t="s">
        <v>48</v>
      </c>
      <c r="B40" s="5">
        <v>5030991</v>
      </c>
      <c r="C40" s="8"/>
      <c r="D40" s="9">
        <v>3.5</v>
      </c>
      <c r="E40" s="9">
        <v>4</v>
      </c>
      <c r="F40" s="9">
        <v>3.75</v>
      </c>
      <c r="G40" s="9">
        <v>1.5</v>
      </c>
      <c r="H40">
        <v>25</v>
      </c>
      <c r="I40" s="10">
        <v>2346</v>
      </c>
      <c r="J40" s="17">
        <v>247</v>
      </c>
      <c r="K40" s="17">
        <v>192</v>
      </c>
      <c r="L40" s="17">
        <v>675</v>
      </c>
      <c r="M40" s="16">
        <v>1113.9025450005799</v>
      </c>
      <c r="N40" s="12">
        <f t="shared" si="6"/>
        <v>776.5</v>
      </c>
      <c r="O40" s="15">
        <f t="shared" si="7"/>
        <v>56.264236902050115</v>
      </c>
      <c r="P40" s="15">
        <f t="shared" si="8"/>
        <v>60.597760821136163</v>
      </c>
      <c r="Q40" s="9">
        <f>M40/Verotussuunnittelun_tiedot!D40*1000</f>
        <v>1.7804138908415446</v>
      </c>
    </row>
    <row r="41" spans="1:17" x14ac:dyDescent="0.3">
      <c r="A41" s="5" t="s">
        <v>49</v>
      </c>
      <c r="B41" s="5">
        <v>5030992</v>
      </c>
      <c r="C41" s="8"/>
      <c r="D41" s="9">
        <v>3</v>
      </c>
      <c r="E41" s="9">
        <v>3.5</v>
      </c>
      <c r="F41" s="9">
        <v>3.25</v>
      </c>
      <c r="G41" s="9">
        <v>1.5</v>
      </c>
      <c r="H41">
        <v>25</v>
      </c>
      <c r="I41" s="10">
        <v>2104</v>
      </c>
      <c r="J41" s="17">
        <v>329</v>
      </c>
      <c r="K41" s="17">
        <v>478</v>
      </c>
      <c r="L41" s="17">
        <v>999</v>
      </c>
      <c r="M41" s="16">
        <v>1806.3748483788499</v>
      </c>
      <c r="N41" s="12">
        <f t="shared" si="6"/>
        <v>1306.5</v>
      </c>
      <c r="O41" s="15">
        <f t="shared" si="7"/>
        <v>40.768277571251552</v>
      </c>
      <c r="P41" s="15">
        <f t="shared" si="8"/>
        <v>55.304135844039401</v>
      </c>
      <c r="Q41" s="9">
        <f>M41/Verotussuunnittelun_tiedot!D41*1000</f>
        <v>2.7904036505255472</v>
      </c>
    </row>
    <row r="42" spans="1:17" x14ac:dyDescent="0.3">
      <c r="A42" s="5" t="s">
        <v>50</v>
      </c>
      <c r="B42" s="5">
        <v>5030993</v>
      </c>
      <c r="C42" s="8"/>
      <c r="D42" s="9">
        <v>3.5</v>
      </c>
      <c r="E42" s="9">
        <v>4</v>
      </c>
      <c r="F42" s="9">
        <v>3.75</v>
      </c>
      <c r="G42" s="9">
        <v>1.5</v>
      </c>
      <c r="H42">
        <v>25</v>
      </c>
      <c r="I42" s="10">
        <v>2612</v>
      </c>
      <c r="J42" s="17">
        <v>334</v>
      </c>
      <c r="K42" s="17">
        <v>430</v>
      </c>
      <c r="L42" s="17">
        <v>1035</v>
      </c>
      <c r="M42" s="16">
        <v>1797.91419321437</v>
      </c>
      <c r="N42" s="12">
        <f t="shared" si="6"/>
        <v>1281.5</v>
      </c>
      <c r="O42" s="15">
        <f t="shared" si="7"/>
        <v>43.717277486910994</v>
      </c>
      <c r="P42" s="15">
        <f t="shared" si="8"/>
        <v>57.566707238101998</v>
      </c>
      <c r="Q42" s="9">
        <f>M42/Verotussuunnittelun_tiedot!D42*1000</f>
        <v>2.5813926523467683</v>
      </c>
    </row>
    <row r="43" spans="1:17" x14ac:dyDescent="0.3">
      <c r="A43" s="5" t="s">
        <v>51</v>
      </c>
      <c r="B43" s="5">
        <v>5535001</v>
      </c>
      <c r="C43" s="8"/>
      <c r="D43" s="9">
        <v>2.4</v>
      </c>
      <c r="E43" s="9">
        <v>2.9</v>
      </c>
      <c r="F43" s="9">
        <v>2.65</v>
      </c>
      <c r="G43" s="9">
        <v>1.5</v>
      </c>
      <c r="H43">
        <v>25</v>
      </c>
      <c r="I43" s="10">
        <v>707</v>
      </c>
      <c r="J43" s="17">
        <v>140</v>
      </c>
      <c r="K43" s="17">
        <v>128</v>
      </c>
      <c r="L43" s="17">
        <v>270</v>
      </c>
      <c r="M43" s="16">
        <v>538.38138655937996</v>
      </c>
      <c r="N43" s="12">
        <f t="shared" si="6"/>
        <v>403</v>
      </c>
      <c r="O43" s="15">
        <f t="shared" si="7"/>
        <v>52.238805970149251</v>
      </c>
      <c r="P43" s="15">
        <f t="shared" si="8"/>
        <v>50.150322195475972</v>
      </c>
      <c r="Q43" s="9">
        <f>M43/Verotussuunnittelun_tiedot!D43*1000</f>
        <v>2.0169212814598598</v>
      </c>
    </row>
    <row r="44" spans="1:17" x14ac:dyDescent="0.3">
      <c r="A44" s="5" t="s">
        <v>52</v>
      </c>
      <c r="B44" s="5">
        <v>5535991</v>
      </c>
      <c r="C44" s="8"/>
      <c r="D44" s="9">
        <v>2.7</v>
      </c>
      <c r="E44" s="9">
        <v>3.2</v>
      </c>
      <c r="F44" s="9">
        <v>2.95</v>
      </c>
      <c r="G44" s="9">
        <v>1.5</v>
      </c>
      <c r="H44">
        <v>25</v>
      </c>
      <c r="I44" s="10">
        <v>1749</v>
      </c>
      <c r="J44" s="17">
        <v>208</v>
      </c>
      <c r="K44" s="17">
        <v>331</v>
      </c>
      <c r="L44" s="17">
        <v>762</v>
      </c>
      <c r="M44" s="16">
        <v>1300.1377253578601</v>
      </c>
      <c r="N44" s="12">
        <f t="shared" si="6"/>
        <v>920</v>
      </c>
      <c r="O44" s="15">
        <f t="shared" si="7"/>
        <v>38.589981447124302</v>
      </c>
      <c r="P44" s="15">
        <f t="shared" si="8"/>
        <v>58.609175407956194</v>
      </c>
      <c r="Q44" s="9">
        <f>M44/Verotussuunnittelun_tiedot!D44*1000</f>
        <v>2.1925399693141205</v>
      </c>
    </row>
    <row r="45" spans="1:17" x14ac:dyDescent="0.3">
      <c r="A45" s="5" t="s">
        <v>53</v>
      </c>
      <c r="B45" s="5">
        <v>5599991</v>
      </c>
      <c r="C45" s="8"/>
      <c r="D45" s="9">
        <v>2.9</v>
      </c>
      <c r="E45" s="9">
        <v>3.4</v>
      </c>
      <c r="F45" s="9">
        <v>3.15</v>
      </c>
      <c r="G45" s="9">
        <v>1.5</v>
      </c>
      <c r="H45">
        <v>25</v>
      </c>
      <c r="I45" s="10">
        <v>900</v>
      </c>
      <c r="J45" s="17">
        <v>182</v>
      </c>
      <c r="K45" s="17">
        <v>253</v>
      </c>
      <c r="L45" s="17">
        <v>416</v>
      </c>
      <c r="M45" s="16">
        <v>851.31532204092002</v>
      </c>
      <c r="N45" s="12">
        <f t="shared" si="6"/>
        <v>643</v>
      </c>
      <c r="O45" s="15">
        <f t="shared" si="7"/>
        <v>41.839080459770116</v>
      </c>
      <c r="P45" s="15">
        <f t="shared" si="8"/>
        <v>48.865560060952859</v>
      </c>
      <c r="Q45" s="9">
        <f>M45/Verotussuunnittelun_tiedot!D45*1000</f>
        <v>2.9803503455773237</v>
      </c>
    </row>
    <row r="46" spans="1:17" x14ac:dyDescent="0.3">
      <c r="A46" s="5" t="s">
        <v>54</v>
      </c>
      <c r="B46" s="5">
        <v>5599992</v>
      </c>
      <c r="C46" s="8"/>
      <c r="D46" s="9">
        <v>2.7</v>
      </c>
      <c r="E46" s="9">
        <v>3.2</v>
      </c>
      <c r="F46" s="9">
        <v>2.95</v>
      </c>
      <c r="G46" s="9">
        <v>1.37</v>
      </c>
      <c r="H46">
        <v>25</v>
      </c>
      <c r="I46" s="10">
        <v>676</v>
      </c>
      <c r="J46" s="17">
        <v>101</v>
      </c>
      <c r="K46" s="17">
        <v>166</v>
      </c>
      <c r="L46" s="17">
        <v>281</v>
      </c>
      <c r="M46" s="16">
        <v>547.83991102061702</v>
      </c>
      <c r="N46" s="12">
        <f t="shared" si="6"/>
        <v>407.5</v>
      </c>
      <c r="O46" s="15">
        <f t="shared" si="7"/>
        <v>37.827715355805239</v>
      </c>
      <c r="P46" s="15">
        <f t="shared" si="8"/>
        <v>51.292356461671709</v>
      </c>
      <c r="Q46" s="9">
        <f>M46/Verotussuunnittelun_tiedot!D46*1000</f>
        <v>2.3890569256809875</v>
      </c>
    </row>
    <row r="47" spans="1:17" x14ac:dyDescent="0.3">
      <c r="A47" s="5" t="s">
        <v>55</v>
      </c>
      <c r="B47" s="5">
        <v>6000991</v>
      </c>
      <c r="C47" s="8"/>
      <c r="D47" s="9">
        <v>2.75</v>
      </c>
      <c r="E47" s="9">
        <v>3.25</v>
      </c>
      <c r="F47" s="9">
        <v>3</v>
      </c>
      <c r="G47" s="9">
        <v>1.2</v>
      </c>
      <c r="H47">
        <v>22.5</v>
      </c>
      <c r="I47" s="10">
        <v>474</v>
      </c>
      <c r="J47" s="17">
        <v>37</v>
      </c>
      <c r="K47" s="17">
        <v>68</v>
      </c>
      <c r="L47" s="17">
        <v>212</v>
      </c>
      <c r="M47" s="16">
        <v>316.49734775850601</v>
      </c>
      <c r="N47" s="12">
        <f t="shared" si="6"/>
        <v>211</v>
      </c>
      <c r="O47" s="15">
        <f t="shared" si="7"/>
        <v>35.238095238095241</v>
      </c>
      <c r="P47" s="15">
        <f t="shared" si="8"/>
        <v>66.98318374590626</v>
      </c>
      <c r="Q47" s="9">
        <f>M47/Verotussuunnittelun_tiedot!D47*1000</f>
        <v>2.0045391542364985</v>
      </c>
    </row>
    <row r="48" spans="1:17" x14ac:dyDescent="0.3">
      <c r="A48" s="5" t="s">
        <v>56</v>
      </c>
      <c r="B48" s="5">
        <v>6099991</v>
      </c>
      <c r="C48" s="8"/>
      <c r="D48" s="9">
        <v>3.3</v>
      </c>
      <c r="E48" s="9">
        <v>3.8</v>
      </c>
      <c r="F48" s="9">
        <v>3.55</v>
      </c>
      <c r="G48" s="9">
        <v>1.2</v>
      </c>
      <c r="H48">
        <v>22.5</v>
      </c>
      <c r="I48" s="10">
        <v>700</v>
      </c>
      <c r="J48" s="17">
        <v>52</v>
      </c>
      <c r="K48" s="17">
        <v>70</v>
      </c>
      <c r="L48" s="17">
        <v>197</v>
      </c>
      <c r="M48" s="16">
        <v>319.16165941161802</v>
      </c>
      <c r="N48" s="12">
        <f t="shared" si="6"/>
        <v>220.5</v>
      </c>
      <c r="O48" s="15">
        <f t="shared" si="7"/>
        <v>42.622950819672127</v>
      </c>
      <c r="P48" s="15">
        <f t="shared" si="8"/>
        <v>61.724205959818015</v>
      </c>
      <c r="Q48" s="9">
        <f>M48/Verotussuunnittelun_tiedot!D48*1000</f>
        <v>1.6187900390875709</v>
      </c>
    </row>
    <row r="49" spans="1:17" x14ac:dyDescent="0.3">
      <c r="A49" s="5" t="s">
        <v>57</v>
      </c>
      <c r="B49" s="5">
        <v>6099992</v>
      </c>
      <c r="C49" s="8"/>
      <c r="D49" s="9">
        <v>4.5</v>
      </c>
      <c r="E49" s="9">
        <v>5</v>
      </c>
      <c r="F49" s="9">
        <v>4.75</v>
      </c>
      <c r="G49" s="9">
        <v>1.2</v>
      </c>
      <c r="H49">
        <v>22.5</v>
      </c>
      <c r="I49" s="10">
        <v>1297</v>
      </c>
      <c r="J49" s="17">
        <v>155</v>
      </c>
      <c r="K49" s="17">
        <v>171</v>
      </c>
      <c r="L49" s="17">
        <v>343</v>
      </c>
      <c r="M49" s="16">
        <v>669.27153633139301</v>
      </c>
      <c r="N49" s="12">
        <f t="shared" si="6"/>
        <v>497.5</v>
      </c>
      <c r="O49" s="15">
        <f t="shared" si="7"/>
        <v>47.54601226993865</v>
      </c>
      <c r="P49" s="15">
        <f t="shared" si="8"/>
        <v>51.249751615039827</v>
      </c>
      <c r="Q49" s="9">
        <f>M49/Verotussuunnittelun_tiedot!D49*1000</f>
        <v>2.4503369651761222</v>
      </c>
    </row>
    <row r="50" spans="1:17" x14ac:dyDescent="0.3">
      <c r="A50" s="5" t="s">
        <v>58</v>
      </c>
      <c r="B50" s="5">
        <v>6099993</v>
      </c>
      <c r="C50" s="8"/>
      <c r="D50" s="9">
        <v>4</v>
      </c>
      <c r="E50" s="9">
        <v>4.5</v>
      </c>
      <c r="F50" s="9">
        <v>4.25</v>
      </c>
      <c r="G50" s="9">
        <v>1.2</v>
      </c>
      <c r="H50">
        <v>22.5</v>
      </c>
      <c r="I50" s="10">
        <v>985</v>
      </c>
      <c r="J50" s="17">
        <v>172</v>
      </c>
      <c r="K50" s="17">
        <v>242</v>
      </c>
      <c r="L50" s="17">
        <v>444</v>
      </c>
      <c r="M50" s="16">
        <v>858.28240909818999</v>
      </c>
      <c r="N50" s="12">
        <f t="shared" si="6"/>
        <v>636</v>
      </c>
      <c r="O50" s="15">
        <f t="shared" si="7"/>
        <v>41.545893719806763</v>
      </c>
      <c r="P50" s="15">
        <f t="shared" si="8"/>
        <v>51.731224512281152</v>
      </c>
      <c r="Q50" s="9">
        <f>M50/Verotussuunnittelun_tiedot!D50*1000</f>
        <v>3.7048285045197833</v>
      </c>
    </row>
    <row r="51" spans="1:17" x14ac:dyDescent="0.3">
      <c r="A51" s="5" t="s">
        <v>59</v>
      </c>
      <c r="B51" s="5">
        <v>6099994</v>
      </c>
      <c r="C51" s="8"/>
      <c r="D51" s="9">
        <v>2.75</v>
      </c>
      <c r="E51" s="9">
        <v>3.25</v>
      </c>
      <c r="F51" s="9">
        <v>3</v>
      </c>
      <c r="G51" s="9">
        <v>1.2</v>
      </c>
      <c r="H51">
        <v>22.5</v>
      </c>
      <c r="I51" s="10">
        <v>343</v>
      </c>
      <c r="J51" s="17">
        <v>28</v>
      </c>
      <c r="K51" s="17">
        <v>22</v>
      </c>
      <c r="L51" s="17">
        <v>93</v>
      </c>
      <c r="M51" s="16">
        <v>142.98123232180501</v>
      </c>
      <c r="N51" s="12">
        <f t="shared" si="6"/>
        <v>96.5</v>
      </c>
      <c r="O51" s="15">
        <f t="shared" si="7"/>
        <v>56.000000000000007</v>
      </c>
      <c r="P51" s="15">
        <f t="shared" si="8"/>
        <v>65.043501507027685</v>
      </c>
      <c r="Q51" s="9">
        <f>M51/Verotussuunnittelun_tiedot!D51*1000</f>
        <v>1.2493525610053213</v>
      </c>
    </row>
    <row r="52" spans="1:17" x14ac:dyDescent="0.3">
      <c r="A52" s="5" t="s">
        <v>60</v>
      </c>
      <c r="B52" s="5">
        <v>6500991</v>
      </c>
      <c r="C52" s="8"/>
      <c r="D52" s="9">
        <v>1.8</v>
      </c>
      <c r="E52" s="9">
        <v>2.2999999999999998</v>
      </c>
      <c r="F52" s="9">
        <v>2.0499999999999998</v>
      </c>
      <c r="G52" s="9">
        <v>1.31</v>
      </c>
      <c r="H52">
        <v>25</v>
      </c>
      <c r="I52" s="10">
        <v>571</v>
      </c>
      <c r="J52" s="17">
        <v>108</v>
      </c>
      <c r="K52" s="17">
        <v>92</v>
      </c>
      <c r="L52" s="17">
        <v>178</v>
      </c>
      <c r="M52" s="16">
        <v>379.03035643875899</v>
      </c>
      <c r="N52" s="12">
        <f t="shared" si="6"/>
        <v>289</v>
      </c>
      <c r="O52" s="15">
        <f t="shared" si="7"/>
        <v>54</v>
      </c>
      <c r="P52" s="15">
        <f t="shared" si="8"/>
        <v>46.961937738292988</v>
      </c>
      <c r="Q52" s="9">
        <f>M52/Verotussuunnittelun_tiedot!D52*1000</f>
        <v>1.3613542104040333</v>
      </c>
    </row>
    <row r="53" spans="1:17" x14ac:dyDescent="0.3">
      <c r="A53" s="5" t="s">
        <v>61</v>
      </c>
      <c r="B53" s="5">
        <v>6599991</v>
      </c>
      <c r="C53" s="8"/>
      <c r="D53" s="9">
        <v>2.8</v>
      </c>
      <c r="E53" s="9">
        <v>3.3</v>
      </c>
      <c r="F53" s="9">
        <v>3.05</v>
      </c>
      <c r="G53" s="9">
        <v>1.46</v>
      </c>
      <c r="H53">
        <v>25</v>
      </c>
      <c r="I53" s="10">
        <v>947</v>
      </c>
      <c r="J53" s="17">
        <v>184</v>
      </c>
      <c r="K53" s="17">
        <v>210</v>
      </c>
      <c r="L53" s="17">
        <v>376</v>
      </c>
      <c r="M53" s="16">
        <v>770.14557830730098</v>
      </c>
      <c r="N53" s="12">
        <f t="shared" si="6"/>
        <v>582</v>
      </c>
      <c r="O53" s="15">
        <f t="shared" si="7"/>
        <v>46.700507614213201</v>
      </c>
      <c r="P53" s="15">
        <f t="shared" si="8"/>
        <v>48.821938421877128</v>
      </c>
      <c r="Q53" s="9">
        <f>M53/Verotussuunnittelun_tiedot!D53*1000</f>
        <v>2.481332291159736</v>
      </c>
    </row>
    <row r="54" spans="1:17" x14ac:dyDescent="0.3">
      <c r="A54" s="5" t="s">
        <v>62</v>
      </c>
      <c r="B54" s="5">
        <v>6599992</v>
      </c>
      <c r="C54" s="8"/>
      <c r="D54" s="9">
        <v>5</v>
      </c>
      <c r="E54" s="9">
        <v>5.5</v>
      </c>
      <c r="F54" s="9">
        <v>5.25</v>
      </c>
      <c r="G54" s="9">
        <v>1.5</v>
      </c>
      <c r="H54">
        <v>25</v>
      </c>
      <c r="I54" s="10">
        <v>522</v>
      </c>
      <c r="J54" s="17">
        <v>68</v>
      </c>
      <c r="K54" s="17">
        <v>40</v>
      </c>
      <c r="L54" s="17">
        <v>81</v>
      </c>
      <c r="M54" s="16">
        <v>189.54508497567099</v>
      </c>
      <c r="N54" s="12">
        <f t="shared" si="6"/>
        <v>148.5</v>
      </c>
      <c r="O54" s="15">
        <f t="shared" si="7"/>
        <v>62.962962962962962</v>
      </c>
      <c r="P54" s="15">
        <f t="shared" si="8"/>
        <v>42.733896270851197</v>
      </c>
      <c r="Q54" s="9">
        <f>M54/Verotussuunnittelun_tiedot!D54*1000</f>
        <v>1.9077630949081039</v>
      </c>
    </row>
    <row r="55" spans="1:17" x14ac:dyDescent="0.3">
      <c r="A55" s="5" t="s">
        <v>63</v>
      </c>
      <c r="B55" s="5">
        <v>6599993</v>
      </c>
      <c r="C55" s="8"/>
      <c r="D55" s="9">
        <v>4.2</v>
      </c>
      <c r="E55" s="9">
        <v>4.7</v>
      </c>
      <c r="F55" s="9">
        <v>4.45</v>
      </c>
      <c r="G55" s="9">
        <v>1.5</v>
      </c>
      <c r="H55">
        <v>25</v>
      </c>
      <c r="I55" s="10">
        <v>980</v>
      </c>
      <c r="J55" s="17">
        <v>110</v>
      </c>
      <c r="K55" s="17">
        <v>155</v>
      </c>
      <c r="L55" s="17">
        <v>329</v>
      </c>
      <c r="M55" s="16">
        <v>594.61377007436795</v>
      </c>
      <c r="N55" s="12">
        <f t="shared" si="6"/>
        <v>429.5</v>
      </c>
      <c r="O55" s="15">
        <f t="shared" si="7"/>
        <v>41.509433962264154</v>
      </c>
      <c r="P55" s="15">
        <f t="shared" si="8"/>
        <v>55.330033806457621</v>
      </c>
      <c r="Q55" s="9">
        <f>M55/Verotussuunnittelun_tiedot!D55*1000</f>
        <v>2.6990439443090879</v>
      </c>
    </row>
    <row r="56" spans="1:17" x14ac:dyDescent="0.3">
      <c r="A56" s="5" t="s">
        <v>64</v>
      </c>
      <c r="B56" s="5">
        <v>6599994</v>
      </c>
      <c r="C56" s="8"/>
      <c r="D56" s="9">
        <v>3</v>
      </c>
      <c r="E56" s="9">
        <v>3.5</v>
      </c>
      <c r="F56" s="9">
        <v>3.25</v>
      </c>
      <c r="G56" s="9">
        <v>1.28</v>
      </c>
      <c r="H56">
        <v>25</v>
      </c>
      <c r="I56" s="10">
        <v>682</v>
      </c>
      <c r="J56" s="17">
        <v>76</v>
      </c>
      <c r="K56" s="17">
        <v>111</v>
      </c>
      <c r="L56" s="17">
        <v>235</v>
      </c>
      <c r="M56" s="16">
        <v>421.46244716817301</v>
      </c>
      <c r="N56" s="12">
        <f t="shared" si="6"/>
        <v>304.5</v>
      </c>
      <c r="O56" s="15">
        <f t="shared" si="7"/>
        <v>40.641711229946523</v>
      </c>
      <c r="P56" s="15">
        <f t="shared" si="8"/>
        <v>55.758229844432549</v>
      </c>
      <c r="Q56" s="9">
        <f>M56/Verotussuunnittelun_tiedot!D56*1000</f>
        <v>2.0074086770679456</v>
      </c>
    </row>
    <row r="57" spans="1:17" x14ac:dyDescent="0.3">
      <c r="A57" s="5" t="s">
        <v>65</v>
      </c>
      <c r="B57" s="5">
        <v>7099991</v>
      </c>
      <c r="C57" s="8"/>
      <c r="D57" s="9">
        <v>2.5</v>
      </c>
      <c r="E57" s="9">
        <v>3.3</v>
      </c>
      <c r="F57" s="9">
        <v>2.9</v>
      </c>
      <c r="G57" s="9">
        <v>1.5</v>
      </c>
      <c r="H57">
        <v>25</v>
      </c>
      <c r="I57" s="10">
        <v>1527</v>
      </c>
      <c r="J57" s="17">
        <v>157</v>
      </c>
      <c r="K57" s="17">
        <v>125</v>
      </c>
      <c r="L57" s="17">
        <v>236</v>
      </c>
      <c r="M57" s="16">
        <v>517.91408399721104</v>
      </c>
      <c r="N57" s="12">
        <f t="shared" si="6"/>
        <v>400</v>
      </c>
      <c r="O57" s="15">
        <f t="shared" si="7"/>
        <v>55.673758865248224</v>
      </c>
      <c r="P57" s="15">
        <f t="shared" si="8"/>
        <v>45.567403415364709</v>
      </c>
      <c r="Q57" s="9">
        <f>M57/Verotussuunnittelun_tiedot!D57*1000</f>
        <v>0.98333603527996305</v>
      </c>
    </row>
    <row r="58" spans="1:17" x14ac:dyDescent="0.3">
      <c r="A58" s="5" t="s">
        <v>66</v>
      </c>
      <c r="B58" s="5">
        <v>7099992</v>
      </c>
      <c r="C58" s="8"/>
      <c r="D58" s="9">
        <v>2.4</v>
      </c>
      <c r="E58" s="9">
        <v>3</v>
      </c>
      <c r="F58" s="9">
        <v>2.7</v>
      </c>
      <c r="G58" s="9">
        <v>1.5</v>
      </c>
      <c r="H58">
        <v>25</v>
      </c>
      <c r="I58" s="10">
        <v>1520</v>
      </c>
      <c r="J58" s="17">
        <v>123</v>
      </c>
      <c r="K58" s="17">
        <v>182</v>
      </c>
      <c r="L58" s="17">
        <v>418</v>
      </c>
      <c r="M58" s="16">
        <v>723.51488039195397</v>
      </c>
      <c r="N58" s="12">
        <f t="shared" si="6"/>
        <v>514</v>
      </c>
      <c r="O58" s="15">
        <f t="shared" si="7"/>
        <v>40.327868852459012</v>
      </c>
      <c r="P58" s="15">
        <f t="shared" si="8"/>
        <v>57.773518047556173</v>
      </c>
      <c r="Q58" s="9">
        <f>M58/Verotussuunnittelun_tiedot!D58*1000</f>
        <v>1.2848374701631784</v>
      </c>
    </row>
    <row r="59" spans="1:17" x14ac:dyDescent="0.3">
      <c r="A59" s="5" t="s">
        <v>67</v>
      </c>
      <c r="B59" s="5">
        <v>7099993</v>
      </c>
      <c r="C59" s="8"/>
      <c r="D59" s="9">
        <v>2.4</v>
      </c>
      <c r="E59" s="9">
        <v>3</v>
      </c>
      <c r="F59" s="9">
        <v>2.7</v>
      </c>
      <c r="G59" s="9">
        <v>1.5</v>
      </c>
      <c r="H59">
        <v>25</v>
      </c>
      <c r="I59" s="10">
        <v>1297</v>
      </c>
      <c r="J59" s="17">
        <v>35</v>
      </c>
      <c r="K59" s="17">
        <v>0</v>
      </c>
      <c r="L59" s="17">
        <v>92</v>
      </c>
      <c r="M59" s="16">
        <v>127.11681085911</v>
      </c>
      <c r="N59" s="12">
        <f t="shared" si="6"/>
        <v>81</v>
      </c>
      <c r="O59" s="15"/>
      <c r="P59" s="15">
        <f t="shared" si="8"/>
        <v>72.374377061715506</v>
      </c>
      <c r="Q59" s="9">
        <f>M59/Verotussuunnittelun_tiedot!D59*1000</f>
        <v>0.26462754823884449</v>
      </c>
    </row>
    <row r="60" spans="1:17" x14ac:dyDescent="0.3">
      <c r="A60" s="5" t="s">
        <v>68</v>
      </c>
      <c r="B60" s="5">
        <v>7099994</v>
      </c>
      <c r="C60" s="8"/>
      <c r="D60" s="9">
        <v>2.4</v>
      </c>
      <c r="E60" s="9">
        <v>3</v>
      </c>
      <c r="F60" s="9">
        <v>2.7</v>
      </c>
      <c r="G60" s="9">
        <v>1.5</v>
      </c>
      <c r="H60">
        <v>25</v>
      </c>
      <c r="I60" s="10">
        <v>1209</v>
      </c>
      <c r="J60" s="17">
        <v>147</v>
      </c>
      <c r="K60" s="17">
        <v>176</v>
      </c>
      <c r="L60" s="17">
        <v>339</v>
      </c>
      <c r="M60" s="16">
        <v>662.54501790870904</v>
      </c>
      <c r="N60" s="12">
        <f t="shared" si="6"/>
        <v>492.5</v>
      </c>
      <c r="O60" s="15">
        <f t="shared" si="7"/>
        <v>45.51083591331269</v>
      </c>
      <c r="P60" s="15">
        <f t="shared" si="8"/>
        <v>51.166334488490591</v>
      </c>
      <c r="Q60" s="9">
        <f>M60/Verotussuunnittelun_tiedot!D60*1000</f>
        <v>1.4802159894257039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Selite</vt:lpstr>
      <vt:lpstr>Verotussuunnittelun_tiedot</vt:lpstr>
      <vt:lpstr>Luken_verotussuositus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2018-03-16T12:28:29Z</dcterms:created>
  <dcterms:modified xsi:type="dcterms:W3CDTF">2019-03-14T12:56:33Z</dcterms:modified>
</cp:coreProperties>
</file>